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obwebinfo-my.sharepoint.com/personal/travis_cobwebinfo_com/Documents/Desktop/"/>
    </mc:Choice>
  </mc:AlternateContent>
  <xr:revisionPtr revIDLastSave="0" documentId="8_{C42EFC42-3D7D-44A5-8026-5040D7060A57}" xr6:coauthVersionLast="47" xr6:coauthVersionMax="47" xr10:uidLastSave="{00000000-0000-0000-0000-000000000000}"/>
  <bookViews>
    <workbookView xWindow="-120" yWindow="-120" windowWidth="29040" windowHeight="15720" xr2:uid="{38CDE5FA-ECB1-42CA-96B4-B445C59B054F}"/>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0" i="1" l="1"/>
  <c r="D59" i="1" s="1"/>
  <c r="Q13" i="1"/>
  <c r="Q14" i="1"/>
  <c r="Q15" i="1"/>
  <c r="E21" i="1"/>
  <c r="Q21" i="1" s="1"/>
  <c r="Q22" i="1"/>
  <c r="Q23" i="1"/>
  <c r="Q24" i="1"/>
  <c r="Q26" i="1"/>
  <c r="Q25" i="1"/>
  <c r="Q16" i="1"/>
  <c r="Q17" i="1"/>
  <c r="Q43" i="1"/>
  <c r="Q42" i="1"/>
  <c r="Q41" i="1"/>
  <c r="Q40" i="1"/>
  <c r="Q39" i="1"/>
  <c r="Q38" i="1"/>
  <c r="Q34" i="1"/>
  <c r="Q32" i="1"/>
  <c r="Q31" i="1"/>
  <c r="Q28" i="1"/>
  <c r="Q30" i="1"/>
  <c r="Q29" i="1"/>
  <c r="Q20" i="1"/>
  <c r="Q19" i="1"/>
  <c r="Q18" i="1"/>
  <c r="Q12" i="1"/>
  <c r="Q58" i="1"/>
  <c r="Q57" i="1"/>
  <c r="Q56" i="1"/>
  <c r="Q55" i="1"/>
  <c r="Q54" i="1"/>
  <c r="Q53" i="1"/>
  <c r="Q52" i="1"/>
  <c r="Q51" i="1"/>
  <c r="P59" i="1"/>
  <c r="O59" i="1"/>
  <c r="N59" i="1"/>
  <c r="M59" i="1"/>
  <c r="L59" i="1"/>
  <c r="K59" i="1"/>
  <c r="J59" i="1"/>
  <c r="I59" i="1"/>
  <c r="H59" i="1"/>
  <c r="G59" i="1"/>
  <c r="F59" i="1"/>
  <c r="E59" i="1"/>
  <c r="C75" i="1"/>
  <c r="E35" i="1" s="1"/>
  <c r="Q37" i="1" l="1"/>
  <c r="Q49" i="1"/>
  <c r="Q59" i="1"/>
  <c r="D63" i="1"/>
  <c r="D67" i="1" s="1"/>
  <c r="E65" i="1" s="1"/>
  <c r="O35" i="1"/>
  <c r="K35" i="1"/>
  <c r="G35" i="1"/>
  <c r="N35" i="1"/>
  <c r="J35" i="1"/>
  <c r="F35" i="1"/>
  <c r="F44" i="1" s="1"/>
  <c r="F63" i="1" s="1"/>
  <c r="P35" i="1"/>
  <c r="L35" i="1"/>
  <c r="H35" i="1"/>
  <c r="M35" i="1"/>
  <c r="I35" i="1"/>
  <c r="E44" i="1"/>
  <c r="E63" i="1" s="1"/>
  <c r="Q50" i="1"/>
  <c r="E67" i="1" l="1"/>
  <c r="F65" i="1" s="1"/>
  <c r="F67" i="1" s="1"/>
  <c r="G65" i="1" s="1"/>
  <c r="Q35" i="1"/>
  <c r="G44" i="1"/>
  <c r="G63" i="1" s="1"/>
  <c r="G67" i="1" l="1"/>
  <c r="H65" i="1" s="1"/>
  <c r="H44" i="1"/>
  <c r="H63" i="1" s="1"/>
  <c r="H67" i="1" l="1"/>
  <c r="I65" i="1" s="1"/>
  <c r="I44" i="1"/>
  <c r="J44" i="1" l="1"/>
  <c r="J63" i="1" s="1"/>
  <c r="I63" i="1"/>
  <c r="I67" i="1" s="1"/>
  <c r="J65" i="1" s="1"/>
  <c r="J67" i="1" l="1"/>
  <c r="K65" i="1" s="1"/>
  <c r="K44" i="1"/>
  <c r="K63" i="1" s="1"/>
  <c r="K67" i="1" l="1"/>
  <c r="L65" i="1" s="1"/>
  <c r="L44" i="1"/>
  <c r="L63" i="1" s="1"/>
  <c r="L67" i="1" l="1"/>
  <c r="M65" i="1" s="1"/>
  <c r="M44" i="1"/>
  <c r="M63" i="1" s="1"/>
  <c r="M67" i="1" l="1"/>
  <c r="N65" i="1" s="1"/>
  <c r="N44" i="1"/>
  <c r="N63" i="1" s="1"/>
  <c r="N67" i="1" l="1"/>
  <c r="O65" i="1" s="1"/>
  <c r="O44" i="1"/>
  <c r="O63" i="1" s="1"/>
  <c r="O67" i="1" l="1"/>
  <c r="P65" i="1" s="1"/>
  <c r="P44" i="1"/>
  <c r="Q33" i="1"/>
  <c r="P63" i="1" l="1"/>
  <c r="P67" i="1" s="1"/>
  <c r="Q65" i="1" s="1"/>
  <c r="Q67" i="1" s="1"/>
  <c r="Q44" i="1"/>
  <c r="Q6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Jane Cormack</author>
  </authors>
  <commentList>
    <comment ref="Q10" authorId="0" shapeId="0" xr:uid="{3D5CBD62-503A-479E-AA51-32E0CBD8A27C}">
      <text>
        <r>
          <rPr>
            <b/>
            <sz val="10"/>
            <color indexed="81"/>
            <rFont val="Arial"/>
            <family val="2"/>
          </rPr>
          <t>Explanation:</t>
        </r>
        <r>
          <rPr>
            <sz val="10"/>
            <color indexed="81"/>
            <rFont val="Arial"/>
            <family val="2"/>
          </rPr>
          <t xml:space="preserve">
This column will give you the 12-month total for each of your cash out-flows.</t>
        </r>
      </text>
    </comment>
    <comment ref="Q48" authorId="0" shapeId="0" xr:uid="{533FF90C-FDAB-4BD6-9C4C-1F213605B5E6}">
      <text>
        <r>
          <rPr>
            <b/>
            <sz val="10"/>
            <color indexed="81"/>
            <rFont val="Arial"/>
            <family val="2"/>
          </rPr>
          <t>Explanation:</t>
        </r>
        <r>
          <rPr>
            <sz val="10"/>
            <color indexed="81"/>
            <rFont val="Arial"/>
            <family val="2"/>
          </rPr>
          <t xml:space="preserve">
This column will give you the 12-month total for each of your cash in-flows.</t>
        </r>
      </text>
    </comment>
  </commentList>
</comments>
</file>

<file path=xl/sharedStrings.xml><?xml version="1.0" encoding="utf-8"?>
<sst xmlns="http://schemas.openxmlformats.org/spreadsheetml/2006/main" count="112" uniqueCount="86">
  <si>
    <t>Name of Business</t>
  </si>
  <si>
    <t>12-Month Cash Flow Forecast</t>
  </si>
  <si>
    <t xml:space="preserve">Your Cash Flow Forecast (CFF) is an estimate of the money you expect to bring in to and pay out of your business over the next 12-months. Importantly, it should reflect all of the activity you have described in your Business Plan.  </t>
  </si>
  <si>
    <t>1. Consider all of your business costs and when they are likley to occur (Cash out-flows)</t>
  </si>
  <si>
    <t>MONTHS</t>
  </si>
  <si>
    <t>Cash out-flows</t>
  </si>
  <si>
    <t>Description (as required)</t>
  </si>
  <si>
    <t>Starting point</t>
  </si>
  <si>
    <t>TOTAL</t>
  </si>
  <si>
    <t>Cost of operating from premises:</t>
  </si>
  <si>
    <t>Rent deposit</t>
  </si>
  <si>
    <t>Sometimes the landlord might require the tenant to provide a rent deposit. This is a cash deposit, which is usually transferred to a locked account. Normally, the tenant gets the deposit back once the lease has expired and they have complied with all obligations in the lease.</t>
  </si>
  <si>
    <t>Fit out costs</t>
  </si>
  <si>
    <t>The tenant will usually have to bear the fit out costs of preparing the property to fit their specifications and meet their requirements. These can often be very significant. Bars and restaurants in particular will have very high fit out costs. Think very carefully about how you budget these, and how you expect to get them back.</t>
  </si>
  <si>
    <t>Professional Fees on new rental/lease agreement</t>
  </si>
  <si>
    <t xml:space="preserve">It is recommended that you seek professional advice from a surveyor and a solicitor when entering into a commercial lease. Their fees will also need to be budgeted for. </t>
  </si>
  <si>
    <t>Monthly Rent</t>
  </si>
  <si>
    <t>The tenant will have to pay the rent either monthly or quarterly in advance. Interest and other penalty charges may become payable to the landlord if rent is paid late.</t>
  </si>
  <si>
    <t>Service charge</t>
  </si>
  <si>
    <t>If a business tenant is renting part of a landlord’s building such as an office space, they will typically be charged for a proportion of services such as maintenance of central heating, lifts, porters, security, lighting, disposal of rubbish, gardening or cleaning of common areas. These are referred to as service charges.</t>
  </si>
  <si>
    <t xml:space="preserve">Business rates </t>
  </si>
  <si>
    <t xml:space="preserve">Business rates are taxes paid on commercial premises. They are usually paid by the occupier of the premises and the rental/ lease agreement will provide that the tenant has to pay them. Local authorities issue the business rates bills each year, between February and March, based on the annual market rent value calculated  by the Valuation Office Agency (VOA). </t>
  </si>
  <si>
    <t>Utilities (gas, electricity, water)</t>
  </si>
  <si>
    <t>The tenant will have to pay the usual gas, water, and electricity bills for utilities that they use.</t>
  </si>
  <si>
    <t>Buildings Insurance</t>
  </si>
  <si>
    <t>Either the landlord or the tenant must insure the property under the business lease. In a case when the tenant is asked to insure the property, you must check whether the lease has any particular requirements regarding the level of cover, the risk covered and the name of the insured parties. Where the landlord insures the property, the tenant usually has to pay a proportion of the premium payable for the insurance</t>
  </si>
  <si>
    <t>Other Insurances</t>
  </si>
  <si>
    <t>Consider your requirement to take out the usual insurances for public liability, accidental damage, business interruption etc.</t>
  </si>
  <si>
    <t>Licences</t>
  </si>
  <si>
    <t>Depending on your business type you may also be required to have specific operating licences eg liquor and premises licences, late night licences, PRS licences to play music: there may also be application fees and professional costs involved in applying for any licences.</t>
  </si>
  <si>
    <t>Repairs and renewals</t>
  </si>
  <si>
    <t>Under a commercial lease, tenants usually have to carry out repair works. Sometimes, the lease will also impose repairing obligations on the landlord. The tenant is required to keep the property in repair, even if it was not in a good state of repair at the date of the lease</t>
  </si>
  <si>
    <t>Lease renewal costs</t>
  </si>
  <si>
    <t>If you have a “renewable” lease then there will be costs associated with agreeing a new lease with your landlord. See our How To Guide “The Landlord and Tenant Relationship”.</t>
  </si>
  <si>
    <t>End of lease costs</t>
  </si>
  <si>
    <t>At some point your lease will end, if you do not renew it. You will have, in addition to dilapidations, costs of reinstating alterations, and removing your fixtures, fittings, and other items. You may also have the costs of selling your lease or agreeing a surrender with your landlord.</t>
  </si>
  <si>
    <t>Consumables</t>
  </si>
  <si>
    <t xml:space="preserve">The tenant will have to pay for items used by the business that regularly wear out, a good example of such a cost is light bulbs. </t>
  </si>
  <si>
    <t>Telephone and internet</t>
  </si>
  <si>
    <t>The tenant will be responsible for arranging connection to and the ongoing cost of maintaing a telephone and internet connection</t>
  </si>
  <si>
    <t>Other business costs to consider:</t>
  </si>
  <si>
    <t>Equipment purchase or leasing</t>
  </si>
  <si>
    <t>Think about the cost of any equipment required to operate your business, eg printers, tools, furniture. Consider whether the items will be purchased outright, rented or leased over a fixed period.</t>
  </si>
  <si>
    <t>Marketing and advertising expenses</t>
  </si>
  <si>
    <t>Think about any one off or regular marketing and advertising costs that you incur to promote your business and drive sales.</t>
  </si>
  <si>
    <t>Vehicle running costs</t>
  </si>
  <si>
    <t>If you use a vehicle to operate your business, how much do you spend each month on fuel, insurance, registration, repairs.</t>
  </si>
  <si>
    <t>Postage, printing, stationery</t>
  </si>
  <si>
    <t>Every business incurs administrative costs, whether it is postage stamps to send out your product, stationery products for you and your team, or printing facilities.</t>
  </si>
  <si>
    <t>Professional fees (legal, accounting etc.)</t>
  </si>
  <si>
    <t>Think about any professional services you need to use in order to manage your business.  For example, a lawyer, accountant, designer or marketing consultant.</t>
  </si>
  <si>
    <t xml:space="preserve">Your salary </t>
  </si>
  <si>
    <t>This is where you should reflect the monthly amount that you will require the business to spend on your salary, including the asociated national insurance contributions and pesnion costs.</t>
  </si>
  <si>
    <t>Staff costs</t>
  </si>
  <si>
    <t>If you hire staff, whether full time or part time, then this is where you can reflect the amount of money you spend each month on staff salaries, national insurance contributions and staff pensions.</t>
  </si>
  <si>
    <t xml:space="preserve">Finance Costs </t>
  </si>
  <si>
    <t>This should be the monthly amount you pay for any additional funding required, eg Start Up Loan, see section below to assist with calculating this cost.</t>
  </si>
  <si>
    <t>The costs of production:</t>
  </si>
  <si>
    <t>Total anticipated cost of sales</t>
  </si>
  <si>
    <t>This is costs you expect to incur in order to produce all of your anticipated sales for the next 12-months, you may ecide to calculate this as a % of your sales for this purpose.</t>
  </si>
  <si>
    <t>Enter other</t>
  </si>
  <si>
    <t xml:space="preserve">Use these fields if your business has any other expenses or cash out-flows that are not covered in the above. </t>
  </si>
  <si>
    <t>Total cash out-flows (B)</t>
  </si>
  <si>
    <t>2. Consider all of your business income and when this is likely to be received (Cash out-flows)</t>
  </si>
  <si>
    <t>Cash in-flows</t>
  </si>
  <si>
    <t>Total anticipated sales</t>
  </si>
  <si>
    <t>This is value of the sales you anticipate making in the next 12-months.</t>
  </si>
  <si>
    <t>Value of your Start Up Loan</t>
  </si>
  <si>
    <t>This is the value of any funding required to assist with the funding requriemet of the business in its early years</t>
  </si>
  <si>
    <t>n/a</t>
  </si>
  <si>
    <t>Other sources of cash or equity</t>
  </si>
  <si>
    <t>This might be money that you have personally put into the business or money that your business partners, private investors or other individuals have contributed. This could also be money that you have been gifted or inherited.</t>
  </si>
  <si>
    <t xml:space="preserve">Use these fields if your business has any other income or cash in-flows that are not covered in the above. </t>
  </si>
  <si>
    <t>Total cash in-flows (A)</t>
  </si>
  <si>
    <t>3. This section establishes your net cash flow, ie cash inflows less cash out flows, to determine the cash balance in your bank account. Ideally this balance should be positive, unless you have arranged an overdraft facility with your bank manager</t>
  </si>
  <si>
    <t>Your net cash flow (A-B)</t>
  </si>
  <si>
    <t>Your monthly opening business bank account balance</t>
  </si>
  <si>
    <t>Your closing cash position</t>
  </si>
  <si>
    <t>Calculating your Finance Costs:</t>
  </si>
  <si>
    <t>Enter any funding requirement in this section to establish affordability</t>
  </si>
  <si>
    <t>Loan amount</t>
  </si>
  <si>
    <t>Interest rate</t>
  </si>
  <si>
    <t>Loan term (months)</t>
  </si>
  <si>
    <t>Monthly repayment</t>
  </si>
  <si>
    <t>Stress test at 15% reduction in revenue</t>
  </si>
  <si>
    <t>Stress test at 20% reduction in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</si>
</sst>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s>
  <fonts count="32" x14ac:knownFonts="1">
    <font>
      <sz val="11"/>
      <color theme="1"/>
      <name val="Calibri"/>
      <family val="2"/>
      <scheme val="minor"/>
    </font>
    <font>
      <sz val="11"/>
      <color theme="1"/>
      <name val="Calibri"/>
      <family val="2"/>
      <scheme val="minor"/>
    </font>
    <font>
      <sz val="11"/>
      <color theme="1"/>
      <name val="Arial"/>
      <family val="2"/>
    </font>
    <font>
      <sz val="11"/>
      <name val="Arial"/>
      <family val="2"/>
    </font>
    <font>
      <b/>
      <sz val="14"/>
      <color theme="1"/>
      <name val="Arial"/>
      <family val="2"/>
    </font>
    <font>
      <b/>
      <sz val="22"/>
      <color rgb="FF142855"/>
      <name val="Arial"/>
      <family val="2"/>
    </font>
    <font>
      <b/>
      <sz val="22"/>
      <name val="Arial"/>
      <family val="2"/>
    </font>
    <font>
      <b/>
      <sz val="16"/>
      <name val="Arial"/>
      <family val="2"/>
    </font>
    <font>
      <b/>
      <sz val="14"/>
      <name val="Arial"/>
      <family val="2"/>
    </font>
    <font>
      <sz val="11"/>
      <color rgb="FF002060"/>
      <name val="Arial"/>
      <family val="2"/>
    </font>
    <font>
      <b/>
      <sz val="11"/>
      <color rgb="FF002060"/>
      <name val="Arial"/>
      <family val="2"/>
    </font>
    <font>
      <b/>
      <sz val="10"/>
      <color theme="1"/>
      <name val="Arial"/>
      <family val="2"/>
    </font>
    <font>
      <b/>
      <sz val="11"/>
      <name val="Arial"/>
      <family val="2"/>
    </font>
    <font>
      <sz val="10"/>
      <color theme="4"/>
      <name val="Arial"/>
      <family val="2"/>
    </font>
    <font>
      <b/>
      <sz val="12"/>
      <color theme="0"/>
      <name val="Arial"/>
      <family val="2"/>
    </font>
    <font>
      <b/>
      <sz val="11"/>
      <color theme="0"/>
      <name val="Arial"/>
      <family val="2"/>
    </font>
    <font>
      <b/>
      <sz val="11"/>
      <color theme="1"/>
      <name val="Arial"/>
      <family val="2"/>
    </font>
    <font>
      <b/>
      <sz val="10"/>
      <color theme="0"/>
      <name val="Arial"/>
      <family val="2"/>
    </font>
    <font>
      <b/>
      <sz val="10"/>
      <color theme="4"/>
      <name val="Arial"/>
      <family val="2"/>
    </font>
    <font>
      <sz val="10"/>
      <color theme="1"/>
      <name val="Arial"/>
      <family val="2"/>
    </font>
    <font>
      <sz val="11"/>
      <color theme="0"/>
      <name val="Arial"/>
      <family val="2"/>
    </font>
    <font>
      <b/>
      <sz val="10"/>
      <color indexed="81"/>
      <name val="Arial"/>
      <family val="2"/>
    </font>
    <font>
      <sz val="10"/>
      <color indexed="81"/>
      <name val="Arial"/>
      <family val="2"/>
    </font>
    <font>
      <b/>
      <sz val="22"/>
      <color theme="4" tint="-0.499984740745262"/>
      <name val="Arial"/>
      <family val="2"/>
    </font>
    <font>
      <b/>
      <sz val="11"/>
      <color theme="4" tint="-0.499984740745262"/>
      <name val="Arial"/>
      <family val="2"/>
    </font>
    <font>
      <b/>
      <sz val="10"/>
      <color theme="4" tint="-0.499984740745262"/>
      <name val="Arial"/>
      <family val="2"/>
    </font>
    <font>
      <sz val="8"/>
      <color theme="1"/>
      <name val="Arial"/>
      <family val="2"/>
    </font>
    <font>
      <sz val="8"/>
      <color theme="4"/>
      <name val="Arial"/>
      <family val="2"/>
    </font>
    <font>
      <sz val="8"/>
      <name val="Arial"/>
      <family val="2"/>
    </font>
    <font>
      <b/>
      <sz val="10"/>
      <name val="Arial"/>
      <family val="2"/>
    </font>
    <font>
      <sz val="10"/>
      <name val="Arial"/>
      <family val="2"/>
    </font>
    <font>
      <sz val="9"/>
      <name val="Arial"/>
      <family val="2"/>
    </font>
  </fonts>
  <fills count="8">
    <fill>
      <patternFill patternType="none"/>
    </fill>
    <fill>
      <patternFill patternType="gray125"/>
    </fill>
    <fill>
      <patternFill patternType="solid">
        <fgColor theme="0"/>
        <bgColor indexed="64"/>
      </patternFill>
    </fill>
    <fill>
      <patternFill patternType="solid">
        <fgColor rgb="FF55C0FF"/>
        <bgColor indexed="64"/>
      </patternFill>
    </fill>
    <fill>
      <patternFill patternType="solid">
        <fgColor theme="6"/>
        <bgColor indexed="64"/>
      </patternFill>
    </fill>
    <fill>
      <patternFill patternType="solid">
        <fgColor rgb="FF142855"/>
        <bgColor indexed="64"/>
      </patternFill>
    </fill>
    <fill>
      <patternFill patternType="solid">
        <fgColor rgb="FF50C5A7"/>
        <bgColor indexed="64"/>
      </patternFill>
    </fill>
    <fill>
      <patternFill patternType="solid">
        <fgColor theme="4"/>
        <bgColor indexed="64"/>
      </patternFill>
    </fill>
  </fills>
  <borders count="55">
    <border>
      <left/>
      <right/>
      <top/>
      <bottom/>
      <diagonal/>
    </border>
    <border>
      <left/>
      <right/>
      <top/>
      <bottom style="double">
        <color auto="1"/>
      </bottom>
      <diagonal/>
    </border>
    <border>
      <left/>
      <right style="medium">
        <color rgb="FFA89497"/>
      </right>
      <top/>
      <bottom/>
      <diagonal/>
    </border>
    <border>
      <left/>
      <right style="medium">
        <color rgb="FFA89497"/>
      </right>
      <top/>
      <bottom style="medium">
        <color rgb="FFA89497"/>
      </bottom>
      <diagonal/>
    </border>
    <border>
      <left style="medium">
        <color rgb="FFA89497"/>
      </left>
      <right style="medium">
        <color rgb="FFA89497"/>
      </right>
      <top style="medium">
        <color rgb="FFA89497"/>
      </top>
      <bottom/>
      <diagonal/>
    </border>
    <border>
      <left style="medium">
        <color rgb="FFA89497"/>
      </left>
      <right style="medium">
        <color rgb="FFA89497"/>
      </right>
      <top/>
      <bottom/>
      <diagonal/>
    </border>
    <border>
      <left style="medium">
        <color rgb="FFA89497"/>
      </left>
      <right style="medium">
        <color rgb="FFA89497"/>
      </right>
      <top/>
      <bottom style="medium">
        <color rgb="FFA89497"/>
      </bottom>
      <diagonal/>
    </border>
    <border>
      <left style="medium">
        <color rgb="FFA89497"/>
      </left>
      <right style="thin">
        <color theme="1" tint="0.34998626667073579"/>
      </right>
      <top style="medium">
        <color rgb="FFA89497"/>
      </top>
      <bottom style="medium">
        <color rgb="FFA89497"/>
      </bottom>
      <diagonal/>
    </border>
    <border>
      <left style="thin">
        <color theme="1" tint="0.34998626667073579"/>
      </left>
      <right style="thin">
        <color theme="1" tint="0.34998626667073579"/>
      </right>
      <top style="medium">
        <color rgb="FFA89497"/>
      </top>
      <bottom style="medium">
        <color rgb="FFA89497"/>
      </bottom>
      <diagonal/>
    </border>
    <border>
      <left style="thin">
        <color theme="1" tint="0.34998626667073579"/>
      </left>
      <right style="medium">
        <color rgb="FFA89497"/>
      </right>
      <top style="medium">
        <color rgb="FFA89497"/>
      </top>
      <bottom style="medium">
        <color rgb="FFA89497"/>
      </bottom>
      <diagonal/>
    </border>
    <border>
      <left style="medium">
        <color rgb="FFA89497"/>
      </left>
      <right style="thin">
        <color theme="1" tint="0.499984740745262"/>
      </right>
      <top style="medium">
        <color rgb="FFA89497"/>
      </top>
      <bottom style="thin">
        <color theme="1" tint="0.499984740745262"/>
      </bottom>
      <diagonal/>
    </border>
    <border>
      <left/>
      <right style="thin">
        <color theme="1" tint="0.499984740745262"/>
      </right>
      <top style="medium">
        <color rgb="FFA89497"/>
      </top>
      <bottom style="thin">
        <color theme="1" tint="0.499984740745262"/>
      </bottom>
      <diagonal/>
    </border>
    <border>
      <left style="thin">
        <color theme="1" tint="0.499984740745262"/>
      </left>
      <right style="thin">
        <color theme="1" tint="0.499984740745262"/>
      </right>
      <top style="medium">
        <color rgb="FFA89497"/>
      </top>
      <bottom style="thin">
        <color theme="1" tint="0.499984740745262"/>
      </bottom>
      <diagonal/>
    </border>
    <border>
      <left/>
      <right style="medium">
        <color rgb="FFA89497"/>
      </right>
      <top style="medium">
        <color rgb="FFA89497"/>
      </top>
      <bottom style="thin">
        <color theme="1" tint="0.499984740745262"/>
      </bottom>
      <diagonal/>
    </border>
    <border>
      <left style="medium">
        <color rgb="FFA89497"/>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auto="1"/>
      </top>
      <bottom style="thin">
        <color theme="1" tint="0.499984740745262"/>
      </bottom>
      <diagonal/>
    </border>
    <border>
      <left/>
      <right style="medium">
        <color rgb="FFA89497"/>
      </right>
      <top style="thin">
        <color auto="1"/>
      </top>
      <bottom style="thin">
        <color theme="1" tint="0.499984740745262"/>
      </bottom>
      <diagonal/>
    </border>
    <border>
      <left style="medium">
        <color rgb="FFA89497"/>
      </left>
      <right style="thin">
        <color theme="1" tint="0.499984740745262"/>
      </right>
      <top/>
      <bottom/>
      <diagonal/>
    </border>
    <border>
      <left/>
      <right style="thin">
        <color theme="1" tint="0.499984740745262"/>
      </right>
      <top/>
      <bottom/>
      <diagonal/>
    </border>
    <border>
      <left style="thin">
        <color theme="1" tint="0.499984740745262"/>
      </left>
      <right style="thin">
        <color theme="1" tint="0.499984740745262"/>
      </right>
      <top/>
      <bottom/>
      <diagonal/>
    </border>
    <border>
      <left style="medium">
        <color rgb="FFA89497"/>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medium">
        <color rgb="FFA89497"/>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style="medium">
        <color rgb="FFA89497"/>
      </right>
      <top/>
      <bottom style="thin">
        <color theme="1" tint="0.499984740745262"/>
      </bottom>
      <diagonal/>
    </border>
    <border>
      <left style="medium">
        <color rgb="FFA89497"/>
      </left>
      <right style="thin">
        <color auto="1"/>
      </right>
      <top/>
      <bottom style="medium">
        <color rgb="FFA89497"/>
      </bottom>
      <diagonal/>
    </border>
    <border>
      <left style="thin">
        <color auto="1"/>
      </left>
      <right style="thin">
        <color theme="1" tint="0.499984740745262"/>
      </right>
      <top/>
      <bottom style="medium">
        <color rgb="FFA89497"/>
      </bottom>
      <diagonal/>
    </border>
    <border>
      <left/>
      <right style="thin">
        <color theme="1" tint="0.499984740745262"/>
      </right>
      <top/>
      <bottom style="medium">
        <color rgb="FFA89497"/>
      </bottom>
      <diagonal/>
    </border>
    <border>
      <left style="thin">
        <color theme="1" tint="0.499984740745262"/>
      </left>
      <right style="thin">
        <color theme="1" tint="0.499984740745262"/>
      </right>
      <top/>
      <bottom style="medium">
        <color rgb="FFA89497"/>
      </bottom>
      <diagonal/>
    </border>
    <border>
      <left style="medium">
        <color rgb="FFA89497"/>
      </left>
      <right/>
      <top style="medium">
        <color rgb="FFA89497"/>
      </top>
      <bottom style="medium">
        <color rgb="FFA89497"/>
      </bottom>
      <diagonal/>
    </border>
    <border>
      <left/>
      <right style="thin">
        <color theme="1" tint="0.34998626667073579"/>
      </right>
      <top style="medium">
        <color rgb="FFA89497"/>
      </top>
      <bottom style="medium">
        <color rgb="FFA89497"/>
      </bottom>
      <diagonal/>
    </border>
    <border>
      <left style="thin">
        <color theme="1" tint="0.34998626667073579"/>
      </left>
      <right style="thin">
        <color theme="1" tint="0.499984740745262"/>
      </right>
      <top style="medium">
        <color rgb="FFA89497"/>
      </top>
      <bottom style="medium">
        <color rgb="FFA89497"/>
      </bottom>
      <diagonal/>
    </border>
    <border>
      <left style="thin">
        <color theme="1" tint="0.499984740745262"/>
      </left>
      <right style="thin">
        <color theme="1" tint="0.499984740745262"/>
      </right>
      <top style="medium">
        <color rgb="FFA89497"/>
      </top>
      <bottom style="medium">
        <color rgb="FFA89497"/>
      </bottom>
      <diagonal/>
    </border>
    <border>
      <left/>
      <right/>
      <top style="medium">
        <color rgb="FFA89497"/>
      </top>
      <bottom style="thin">
        <color theme="1" tint="0.499984740745262"/>
      </bottom>
      <diagonal/>
    </border>
    <border>
      <left style="medium">
        <color rgb="FFA89497"/>
      </left>
      <right style="medium">
        <color indexed="64"/>
      </right>
      <top style="medium">
        <color rgb="FFA89497"/>
      </top>
      <bottom style="medium">
        <color rgb="FFA89497"/>
      </bottom>
      <diagonal/>
    </border>
    <border>
      <left style="medium">
        <color indexed="64"/>
      </left>
      <right style="thin">
        <color theme="1" tint="0.34998626667073579"/>
      </right>
      <top style="medium">
        <color rgb="FFA89497"/>
      </top>
      <bottom style="medium">
        <color rgb="FFA8949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rgb="FFA89497"/>
      </top>
      <bottom/>
      <diagonal/>
    </border>
    <border>
      <left/>
      <right style="thin">
        <color theme="1" tint="0.34998626667073579"/>
      </right>
      <top style="medium">
        <color rgb="FFA89497"/>
      </top>
      <bottom/>
      <diagonal/>
    </border>
    <border>
      <left style="thin">
        <color theme="1" tint="0.34998626667073579"/>
      </left>
      <right style="thin">
        <color theme="1" tint="0.34998626667073579"/>
      </right>
      <top style="medium">
        <color rgb="FFA89497"/>
      </top>
      <bottom/>
      <diagonal/>
    </border>
    <border>
      <left style="thin">
        <color theme="1" tint="0.34998626667073579"/>
      </left>
      <right/>
      <top style="medium">
        <color rgb="FFA89497"/>
      </top>
      <bottom/>
      <diagonal/>
    </border>
    <border>
      <left style="thin">
        <color theme="1" tint="0.34998626667073579"/>
      </left>
      <right style="medium">
        <color rgb="FFA89497"/>
      </right>
      <top style="medium">
        <color rgb="FFA89497"/>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9">
    <xf numFmtId="0" fontId="0" fillId="0" borderId="0" xfId="0"/>
    <xf numFmtId="0" fontId="2" fillId="2" borderId="0" xfId="0" applyFont="1" applyFill="1"/>
    <xf numFmtId="0" fontId="3" fillId="2" borderId="1" xfId="0" applyFont="1" applyFill="1" applyBorder="1" applyAlignment="1">
      <alignment horizontal="center"/>
    </xf>
    <xf numFmtId="0" fontId="4" fillId="2" borderId="0" xfId="0" applyFont="1" applyFill="1"/>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7" fillId="2" borderId="0" xfId="0" applyFont="1" applyFill="1" applyAlignment="1">
      <alignment horizontal="left" vertical="center"/>
    </xf>
    <xf numFmtId="0" fontId="8" fillId="2" borderId="0" xfId="0" applyFont="1" applyFill="1" applyAlignment="1">
      <alignment horizontal="center"/>
    </xf>
    <xf numFmtId="0" fontId="12" fillId="2" borderId="1" xfId="0" applyFont="1" applyFill="1" applyBorder="1" applyAlignment="1">
      <alignment horizontal="left" vertical="center"/>
    </xf>
    <xf numFmtId="0" fontId="12" fillId="2" borderId="1" xfId="0" applyFont="1" applyFill="1" applyBorder="1" applyAlignment="1">
      <alignment horizontal="center"/>
    </xf>
    <xf numFmtId="0" fontId="2" fillId="2" borderId="1" xfId="0" applyFont="1" applyFill="1" applyBorder="1"/>
    <xf numFmtId="0" fontId="3" fillId="2" borderId="0" xfId="0" applyFont="1" applyFill="1" applyAlignment="1">
      <alignment horizontal="left"/>
    </xf>
    <xf numFmtId="0" fontId="12" fillId="2" borderId="0" xfId="0" applyFont="1" applyFill="1" applyAlignment="1">
      <alignment horizontal="center"/>
    </xf>
    <xf numFmtId="0" fontId="9" fillId="2" borderId="4" xfId="0" applyFont="1" applyFill="1" applyBorder="1" applyAlignment="1">
      <alignment horizontal="left"/>
    </xf>
    <xf numFmtId="9" fontId="9" fillId="4" borderId="5" xfId="3" applyFont="1" applyFill="1" applyBorder="1" applyAlignment="1" applyProtection="1">
      <alignment horizontal="left"/>
    </xf>
    <xf numFmtId="0" fontId="9" fillId="2" borderId="5" xfId="0" applyFont="1" applyFill="1" applyBorder="1" applyAlignment="1">
      <alignment horizontal="left"/>
    </xf>
    <xf numFmtId="8" fontId="9" fillId="4" borderId="6" xfId="0" applyNumberFormat="1" applyFont="1" applyFill="1" applyBorder="1" applyAlignment="1">
      <alignment horizontal="left"/>
    </xf>
    <xf numFmtId="0" fontId="2" fillId="2" borderId="0" xfId="0" applyFont="1" applyFill="1" applyAlignment="1">
      <alignment vertical="center"/>
    </xf>
    <xf numFmtId="0" fontId="14" fillId="5" borderId="10" xfId="0" applyFont="1" applyFill="1" applyBorder="1" applyAlignment="1">
      <alignment horizontal="center" vertical="center"/>
    </xf>
    <xf numFmtId="0" fontId="15" fillId="5" borderId="11"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12"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13" xfId="0" applyFont="1" applyFill="1" applyBorder="1" applyAlignment="1">
      <alignment horizontal="center" vertical="center"/>
    </xf>
    <xf numFmtId="0" fontId="13" fillId="6" borderId="14" xfId="0" applyFont="1" applyFill="1" applyBorder="1" applyAlignment="1">
      <alignment vertical="center"/>
    </xf>
    <xf numFmtId="0" fontId="13" fillId="0" borderId="15" xfId="0" applyFont="1" applyBorder="1" applyAlignment="1" applyProtection="1">
      <alignment vertical="center"/>
      <protection locked="0"/>
    </xf>
    <xf numFmtId="6" fontId="13" fillId="0" borderId="16" xfId="0" applyNumberFormat="1" applyFont="1" applyBorder="1" applyAlignment="1" applyProtection="1">
      <alignment horizontal="center" vertical="center"/>
      <protection locked="0"/>
    </xf>
    <xf numFmtId="6" fontId="13" fillId="3" borderId="17" xfId="0" applyNumberFormat="1" applyFont="1" applyFill="1" applyBorder="1" applyAlignment="1">
      <alignment horizontal="center" vertical="center"/>
    </xf>
    <xf numFmtId="6" fontId="13" fillId="3" borderId="18" xfId="2" applyNumberFormat="1" applyFont="1" applyFill="1" applyBorder="1" applyAlignment="1" applyProtection="1">
      <alignment horizontal="center" vertical="center"/>
    </xf>
    <xf numFmtId="0" fontId="13" fillId="6" borderId="19" xfId="0" applyFont="1" applyFill="1" applyBorder="1" applyAlignment="1">
      <alignment vertical="center"/>
    </xf>
    <xf numFmtId="6" fontId="13" fillId="3" borderId="21" xfId="0" applyNumberFormat="1" applyFont="1" applyFill="1" applyBorder="1" applyAlignment="1">
      <alignment horizontal="center" vertical="center"/>
    </xf>
    <xf numFmtId="6" fontId="13" fillId="3" borderId="20" xfId="0" applyNumberFormat="1" applyFont="1" applyFill="1" applyBorder="1" applyAlignment="1">
      <alignment horizontal="center" vertical="center"/>
    </xf>
    <xf numFmtId="6" fontId="13" fillId="3" borderId="2" xfId="2" applyNumberFormat="1" applyFont="1" applyFill="1" applyBorder="1" applyAlignment="1" applyProtection="1">
      <alignment horizontal="center" vertical="center"/>
    </xf>
    <xf numFmtId="0" fontId="13" fillId="6" borderId="22" xfId="0" applyFont="1" applyFill="1" applyBorder="1" applyAlignment="1">
      <alignment vertical="center"/>
    </xf>
    <xf numFmtId="6" fontId="13" fillId="0" borderId="15" xfId="0" applyNumberFormat="1" applyFont="1" applyBorder="1" applyAlignment="1" applyProtection="1">
      <alignment horizontal="center" vertical="center"/>
      <protection locked="0"/>
    </xf>
    <xf numFmtId="6" fontId="13" fillId="0" borderId="23" xfId="0" applyNumberFormat="1" applyFont="1" applyBorder="1" applyAlignment="1" applyProtection="1">
      <alignment horizontal="center" vertical="center"/>
      <protection locked="0"/>
    </xf>
    <xf numFmtId="6" fontId="13" fillId="3" borderId="24" xfId="2" applyNumberFormat="1" applyFont="1" applyFill="1" applyBorder="1" applyAlignment="1" applyProtection="1">
      <alignment horizontal="center" vertical="center"/>
    </xf>
    <xf numFmtId="0" fontId="13" fillId="6" borderId="22" xfId="0" applyFont="1" applyFill="1" applyBorder="1" applyAlignment="1" applyProtection="1">
      <alignment vertical="center"/>
      <protection locked="0"/>
    </xf>
    <xf numFmtId="0" fontId="13" fillId="6" borderId="14" xfId="0" applyFont="1" applyFill="1" applyBorder="1" applyAlignment="1" applyProtection="1">
      <alignment vertical="center"/>
      <protection locked="0"/>
    </xf>
    <xf numFmtId="0" fontId="13" fillId="0" borderId="16" xfId="0" applyFont="1" applyBorder="1" applyAlignment="1" applyProtection="1">
      <alignment vertical="center"/>
      <protection locked="0"/>
    </xf>
    <xf numFmtId="6" fontId="13" fillId="0" borderId="25" xfId="0" applyNumberFormat="1" applyFont="1" applyBorder="1" applyAlignment="1" applyProtection="1">
      <alignment horizontal="center" vertical="center"/>
      <protection locked="0"/>
    </xf>
    <xf numFmtId="6" fontId="13" fillId="3" borderId="26" xfId="2" applyNumberFormat="1" applyFont="1" applyFill="1" applyBorder="1" applyAlignment="1" applyProtection="1">
      <alignment horizontal="center" vertical="center"/>
    </xf>
    <xf numFmtId="0" fontId="13" fillId="6" borderId="27" xfId="0" applyFont="1" applyFill="1" applyBorder="1" applyAlignment="1" applyProtection="1">
      <alignment vertical="center"/>
      <protection locked="0"/>
    </xf>
    <xf numFmtId="0" fontId="13" fillId="0" borderId="28" xfId="0" applyFont="1" applyBorder="1" applyAlignment="1" applyProtection="1">
      <alignment vertical="center"/>
      <protection locked="0"/>
    </xf>
    <xf numFmtId="6" fontId="13" fillId="0" borderId="29" xfId="0" applyNumberFormat="1" applyFont="1" applyBorder="1" applyAlignment="1" applyProtection="1">
      <alignment horizontal="center" vertical="center"/>
      <protection locked="0"/>
    </xf>
    <xf numFmtId="6" fontId="13" fillId="0" borderId="30" xfId="0" applyNumberFormat="1" applyFont="1" applyBorder="1" applyAlignment="1" applyProtection="1">
      <alignment horizontal="center" vertical="center"/>
      <protection locked="0"/>
    </xf>
    <xf numFmtId="6" fontId="13" fillId="3" borderId="3" xfId="2" applyNumberFormat="1" applyFont="1" applyFill="1" applyBorder="1" applyAlignment="1" applyProtection="1">
      <alignment horizontal="center" vertical="center"/>
    </xf>
    <xf numFmtId="0" fontId="16" fillId="2" borderId="0" xfId="0" applyFont="1" applyFill="1"/>
    <xf numFmtId="6" fontId="18" fillId="3" borderId="33" xfId="1" applyNumberFormat="1" applyFont="1" applyFill="1" applyBorder="1" applyAlignment="1" applyProtection="1">
      <alignment horizontal="center" vertical="center"/>
    </xf>
    <xf numFmtId="6" fontId="18" fillId="3" borderId="34" xfId="1" applyNumberFormat="1" applyFont="1" applyFill="1" applyBorder="1" applyAlignment="1" applyProtection="1">
      <alignment horizontal="center" vertical="center"/>
    </xf>
    <xf numFmtId="6" fontId="18" fillId="3" borderId="32" xfId="1" applyNumberFormat="1" applyFont="1" applyFill="1" applyBorder="1" applyAlignment="1" applyProtection="1">
      <alignment horizontal="center" vertical="center"/>
    </xf>
    <xf numFmtId="6" fontId="18" fillId="3" borderId="8" xfId="1" applyNumberFormat="1" applyFont="1" applyFill="1" applyBorder="1" applyAlignment="1" applyProtection="1">
      <alignment horizontal="center" vertical="center"/>
    </xf>
    <xf numFmtId="6" fontId="18" fillId="3" borderId="9" xfId="2" applyNumberFormat="1" applyFont="1" applyFill="1" applyBorder="1" applyAlignment="1" applyProtection="1">
      <alignment horizontal="center" vertical="center"/>
    </xf>
    <xf numFmtId="0" fontId="3" fillId="2" borderId="0" xfId="0" applyFont="1" applyFill="1"/>
    <xf numFmtId="3" fontId="3" fillId="2" borderId="0" xfId="0" applyNumberFormat="1" applyFont="1" applyFill="1"/>
    <xf numFmtId="164" fontId="12" fillId="2" borderId="0" xfId="1" applyNumberFormat="1" applyFont="1" applyFill="1" applyBorder="1" applyProtection="1"/>
    <xf numFmtId="0" fontId="15" fillId="5" borderId="35" xfId="0" applyFont="1" applyFill="1" applyBorder="1" applyAlignment="1">
      <alignment horizontal="center" vertical="center"/>
    </xf>
    <xf numFmtId="6" fontId="18" fillId="3" borderId="8" xfId="2" applyNumberFormat="1" applyFont="1" applyFill="1" applyBorder="1" applyAlignment="1" applyProtection="1">
      <alignment horizontal="center" vertical="center"/>
    </xf>
    <xf numFmtId="6" fontId="19" fillId="2" borderId="0" xfId="0" applyNumberFormat="1" applyFont="1" applyFill="1" applyAlignment="1">
      <alignment horizontal="center" vertical="center"/>
    </xf>
    <xf numFmtId="6" fontId="19" fillId="2" borderId="0" xfId="1" applyNumberFormat="1" applyFont="1" applyFill="1" applyBorder="1" applyAlignment="1" applyProtection="1">
      <alignment horizontal="center" vertical="center"/>
    </xf>
    <xf numFmtId="0" fontId="16" fillId="0" borderId="0" xfId="0" applyFont="1"/>
    <xf numFmtId="0" fontId="15" fillId="5" borderId="36" xfId="0" applyFont="1" applyFill="1" applyBorder="1" applyAlignment="1">
      <alignment horizontal="right" vertical="center"/>
    </xf>
    <xf numFmtId="6" fontId="18" fillId="3" borderId="37" xfId="2" applyNumberFormat="1" applyFont="1" applyFill="1" applyBorder="1" applyAlignment="1" applyProtection="1">
      <alignment horizontal="center" vertical="center"/>
    </xf>
    <xf numFmtId="0" fontId="2" fillId="2" borderId="0" xfId="0" applyFont="1" applyFill="1" applyAlignment="1">
      <alignment horizontal="right" vertical="center"/>
    </xf>
    <xf numFmtId="6" fontId="11" fillId="2" borderId="0" xfId="2" applyNumberFormat="1" applyFont="1" applyFill="1" applyBorder="1" applyAlignment="1" applyProtection="1">
      <alignment horizontal="center" vertical="center"/>
    </xf>
    <xf numFmtId="0" fontId="2" fillId="0" borderId="0" xfId="0" applyFont="1"/>
    <xf numFmtId="0" fontId="15" fillId="5" borderId="36" xfId="0" applyFont="1" applyFill="1" applyBorder="1" applyAlignment="1">
      <alignment horizontal="right" vertical="center" wrapText="1"/>
    </xf>
    <xf numFmtId="6" fontId="18" fillId="2" borderId="32" xfId="2" applyNumberFormat="1" applyFont="1" applyFill="1" applyBorder="1" applyAlignment="1" applyProtection="1">
      <alignment horizontal="center" vertical="center"/>
      <protection locked="0"/>
    </xf>
    <xf numFmtId="0" fontId="16" fillId="2" borderId="0" xfId="0" applyFont="1" applyFill="1" applyAlignment="1">
      <alignment wrapText="1"/>
    </xf>
    <xf numFmtId="0" fontId="16" fillId="2" borderId="0" xfId="0" applyFont="1" applyFill="1" applyAlignment="1">
      <alignment horizontal="right" vertical="center" wrapText="1"/>
    </xf>
    <xf numFmtId="6" fontId="18" fillId="3" borderId="32" xfId="2" applyNumberFormat="1" applyFont="1" applyFill="1" applyBorder="1" applyAlignment="1" applyProtection="1">
      <alignment horizontal="center" vertical="center"/>
    </xf>
    <xf numFmtId="9" fontId="20" fillId="2" borderId="0" xfId="0" applyNumberFormat="1" applyFont="1" applyFill="1"/>
    <xf numFmtId="0" fontId="20" fillId="2" borderId="0" xfId="0" applyFont="1" applyFill="1"/>
    <xf numFmtId="0" fontId="12" fillId="2" borderId="0" xfId="0" applyFont="1" applyFill="1" applyAlignment="1">
      <alignment horizontal="left" vertical="center"/>
    </xf>
    <xf numFmtId="0" fontId="23" fillId="2" borderId="0" xfId="0" applyFont="1" applyFill="1" applyAlignment="1">
      <alignment horizontal="left" vertical="center"/>
    </xf>
    <xf numFmtId="0" fontId="12" fillId="2" borderId="42" xfId="0" applyFont="1" applyFill="1" applyBorder="1" applyAlignment="1">
      <alignment horizontal="left" vertical="center"/>
    </xf>
    <xf numFmtId="0" fontId="12" fillId="2" borderId="43" xfId="0" applyFont="1" applyFill="1" applyBorder="1" applyAlignment="1">
      <alignment horizontal="center"/>
    </xf>
    <xf numFmtId="0" fontId="12" fillId="2" borderId="45" xfId="0" applyFont="1" applyFill="1" applyBorder="1" applyAlignment="1">
      <alignment horizontal="center"/>
    </xf>
    <xf numFmtId="0" fontId="9" fillId="2" borderId="44" xfId="0" applyFont="1" applyFill="1" applyBorder="1" applyAlignment="1">
      <alignment horizontal="right"/>
    </xf>
    <xf numFmtId="0" fontId="9" fillId="2" borderId="46" xfId="0" applyFont="1" applyFill="1" applyBorder="1" applyAlignment="1">
      <alignment horizontal="right"/>
    </xf>
    <xf numFmtId="0" fontId="12" fillId="2" borderId="48" xfId="0" applyFont="1" applyFill="1" applyBorder="1" applyAlignment="1">
      <alignment horizontal="center"/>
    </xf>
    <xf numFmtId="8" fontId="9" fillId="0" borderId="47" xfId="0" applyNumberFormat="1" applyFont="1" applyBorder="1" applyAlignment="1">
      <alignment horizontal="left"/>
    </xf>
    <xf numFmtId="0" fontId="17" fillId="0" borderId="0" xfId="0" applyFont="1" applyAlignment="1">
      <alignment horizontal="right" vertical="center"/>
    </xf>
    <xf numFmtId="0" fontId="24" fillId="2" borderId="0" xfId="0" applyFont="1" applyFill="1" applyAlignment="1">
      <alignment horizontal="left"/>
    </xf>
    <xf numFmtId="0" fontId="25" fillId="0" borderId="19" xfId="0" applyFont="1" applyBorder="1" applyAlignment="1">
      <alignment horizontal="left" vertical="center"/>
    </xf>
    <xf numFmtId="0" fontId="26" fillId="0" borderId="49" xfId="0" applyFont="1" applyBorder="1" applyAlignment="1">
      <alignment horizontal="left" vertical="top" wrapText="1"/>
    </xf>
    <xf numFmtId="0" fontId="26" fillId="0" borderId="49" xfId="0" applyFont="1" applyBorder="1" applyAlignment="1">
      <alignment wrapText="1"/>
    </xf>
    <xf numFmtId="0" fontId="28" fillId="0" borderId="15"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6" fontId="13" fillId="0" borderId="49" xfId="2" applyNumberFormat="1" applyFont="1" applyFill="1" applyBorder="1" applyAlignment="1" applyProtection="1">
      <alignment horizontal="center" vertical="center"/>
      <protection locked="0"/>
    </xf>
    <xf numFmtId="6" fontId="13" fillId="3" borderId="49" xfId="2" applyNumberFormat="1" applyFont="1" applyFill="1" applyBorder="1" applyAlignment="1" applyProtection="1">
      <alignment horizontal="center" vertical="center"/>
    </xf>
    <xf numFmtId="0" fontId="26" fillId="0" borderId="49" xfId="0" applyFont="1" applyBorder="1" applyAlignment="1">
      <alignment vertical="top" wrapText="1"/>
    </xf>
    <xf numFmtId="0" fontId="28" fillId="0" borderId="49" xfId="0" applyFont="1" applyBorder="1" applyAlignment="1" applyProtection="1">
      <alignment horizontal="left" vertical="center" wrapText="1"/>
      <protection locked="0"/>
    </xf>
    <xf numFmtId="0" fontId="28" fillId="0" borderId="49" xfId="0" applyFont="1" applyBorder="1" applyAlignment="1" applyProtection="1">
      <alignment vertical="center" wrapText="1"/>
      <protection locked="0"/>
    </xf>
    <xf numFmtId="0" fontId="27" fillId="0" borderId="49" xfId="0" applyFont="1" applyBorder="1" applyAlignment="1" applyProtection="1">
      <alignment vertical="center" wrapText="1"/>
      <protection locked="0"/>
    </xf>
    <xf numFmtId="6" fontId="13" fillId="4" borderId="49" xfId="2" applyNumberFormat="1" applyFont="1" applyFill="1" applyBorder="1" applyAlignment="1" applyProtection="1">
      <alignment horizontal="center" vertical="center"/>
      <protection locked="0"/>
    </xf>
    <xf numFmtId="0" fontId="25" fillId="0" borderId="49" xfId="0" applyFont="1" applyBorder="1" applyAlignment="1">
      <alignment vertical="center"/>
    </xf>
    <xf numFmtId="0" fontId="3" fillId="0" borderId="49" xfId="0" applyFont="1" applyBorder="1"/>
    <xf numFmtId="6" fontId="18" fillId="3" borderId="49" xfId="2" applyNumberFormat="1" applyFont="1" applyFill="1" applyBorder="1" applyAlignment="1" applyProtection="1">
      <alignment horizontal="center" vertical="center"/>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30" fillId="0" borderId="49" xfId="0" applyFont="1" applyBorder="1" applyAlignment="1">
      <alignment horizontal="left" vertical="center" wrapText="1"/>
    </xf>
    <xf numFmtId="0" fontId="29" fillId="0" borderId="49" xfId="0" applyFont="1" applyBorder="1" applyAlignment="1">
      <alignment horizontal="left" vertical="center" wrapText="1"/>
    </xf>
    <xf numFmtId="0" fontId="30" fillId="0" borderId="49" xfId="0" applyFont="1" applyBorder="1" applyAlignment="1">
      <alignment vertical="center"/>
    </xf>
    <xf numFmtId="0" fontId="30" fillId="0" borderId="49" xfId="0" applyFont="1" applyBorder="1" applyAlignment="1" applyProtection="1">
      <alignment vertical="center"/>
      <protection locked="0"/>
    </xf>
    <xf numFmtId="0" fontId="16" fillId="0" borderId="41" xfId="0" applyFont="1" applyBorder="1"/>
    <xf numFmtId="0" fontId="31" fillId="2" borderId="44" xfId="0" applyFont="1" applyFill="1" applyBorder="1" applyAlignment="1">
      <alignment horizontal="left" vertical="center"/>
    </xf>
    <xf numFmtId="0" fontId="2" fillId="0" borderId="0" xfId="0" applyFont="1" applyAlignment="1">
      <alignment vertical="center"/>
    </xf>
    <xf numFmtId="6" fontId="18" fillId="0" borderId="0" xfId="2" applyNumberFormat="1" applyFont="1" applyFill="1" applyBorder="1" applyAlignment="1" applyProtection="1">
      <alignment horizontal="center" vertical="center"/>
    </xf>
    <xf numFmtId="6" fontId="13" fillId="4" borderId="20" xfId="0" applyNumberFormat="1" applyFont="1" applyFill="1" applyBorder="1" applyAlignment="1">
      <alignment horizontal="center" vertical="center"/>
    </xf>
    <xf numFmtId="6" fontId="18" fillId="0" borderId="0" xfId="1" applyNumberFormat="1" applyFont="1" applyFill="1" applyBorder="1" applyAlignment="1" applyProtection="1">
      <alignment horizontal="center" vertical="center"/>
    </xf>
    <xf numFmtId="0" fontId="17" fillId="0" borderId="50" xfId="0" applyFont="1" applyBorder="1" applyAlignment="1">
      <alignment horizontal="right" vertical="center"/>
    </xf>
    <xf numFmtId="6" fontId="18" fillId="0" borderId="50" xfId="1" applyNumberFormat="1" applyFont="1" applyFill="1" applyBorder="1" applyAlignment="1" applyProtection="1">
      <alignment horizontal="center" vertical="center"/>
    </xf>
    <xf numFmtId="6" fontId="18" fillId="0" borderId="51" xfId="1" applyNumberFormat="1" applyFont="1" applyFill="1" applyBorder="1" applyAlignment="1" applyProtection="1">
      <alignment horizontal="center" vertical="center"/>
    </xf>
    <xf numFmtId="6" fontId="18" fillId="0" borderId="52" xfId="1" applyNumberFormat="1" applyFont="1" applyFill="1" applyBorder="1" applyAlignment="1" applyProtection="1">
      <alignment horizontal="center" vertical="center"/>
    </xf>
    <xf numFmtId="6" fontId="18" fillId="0" borderId="53" xfId="1" applyNumberFormat="1" applyFont="1" applyFill="1" applyBorder="1" applyAlignment="1" applyProtection="1">
      <alignment horizontal="center" vertical="center"/>
    </xf>
    <xf numFmtId="6" fontId="18" fillId="0" borderId="54" xfId="2" applyNumberFormat="1" applyFont="1" applyFill="1" applyBorder="1" applyAlignment="1" applyProtection="1">
      <alignment horizontal="center" vertical="center"/>
    </xf>
    <xf numFmtId="0" fontId="10" fillId="0" borderId="38" xfId="0" applyFont="1" applyBorder="1" applyAlignment="1">
      <alignment horizontal="left" vertical="center" wrapText="1"/>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17" fillId="5" borderId="31" xfId="0" applyFont="1" applyFill="1" applyBorder="1" applyAlignment="1">
      <alignment horizontal="right" vertical="center"/>
    </xf>
    <xf numFmtId="0" fontId="17" fillId="5" borderId="32" xfId="0" applyFont="1" applyFill="1" applyBorder="1" applyAlignment="1">
      <alignment horizontal="right" vertical="center"/>
    </xf>
    <xf numFmtId="0" fontId="14" fillId="5" borderId="7" xfId="0" applyFont="1" applyFill="1" applyBorder="1" applyAlignment="1">
      <alignment horizontal="center" vertical="center"/>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7" fillId="7" borderId="49" xfId="0" applyFont="1" applyFill="1" applyBorder="1" applyAlignment="1">
      <alignment horizontal="right"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05A9F-B5DC-4379-8F3A-70867D3C0A77}">
  <dimension ref="A1:Q79"/>
  <sheetViews>
    <sheetView tabSelected="1" topLeftCell="A34" workbookViewId="0">
      <selection activeCell="B44" sqref="B44:C44"/>
    </sheetView>
  </sheetViews>
  <sheetFormatPr defaultRowHeight="15" x14ac:dyDescent="0.25"/>
  <cols>
    <col min="1" max="1" width="2.140625" style="1" customWidth="1"/>
    <col min="2" max="2" width="39.7109375" style="66" customWidth="1"/>
    <col min="3" max="3" width="55.28515625" style="66" customWidth="1"/>
    <col min="4" max="4" width="10.5703125" style="66" customWidth="1"/>
    <col min="5" max="5" width="11.85546875" style="66" customWidth="1"/>
    <col min="6" max="16" width="10.5703125" style="66" customWidth="1"/>
    <col min="17" max="17" width="21.140625" style="66" customWidth="1"/>
  </cols>
  <sheetData>
    <row r="1" spans="1:17" ht="15.75" thickBot="1" x14ac:dyDescent="0.3">
      <c r="B1" s="2"/>
      <c r="C1" s="2"/>
      <c r="D1" s="2"/>
      <c r="E1" s="2"/>
      <c r="F1" s="2"/>
      <c r="G1" s="2"/>
      <c r="H1" s="2"/>
      <c r="I1" s="2"/>
      <c r="J1" s="2"/>
      <c r="K1" s="2"/>
      <c r="L1" s="2"/>
      <c r="M1" s="2"/>
      <c r="N1" s="2"/>
      <c r="O1" s="2"/>
      <c r="P1" s="2"/>
      <c r="Q1" s="2"/>
    </row>
    <row r="2" spans="1:17" ht="47.25" customHeight="1" thickTop="1" x14ac:dyDescent="0.25">
      <c r="B2" s="75" t="s">
        <v>0</v>
      </c>
      <c r="C2" s="74"/>
      <c r="D2" s="13"/>
      <c r="E2" s="13"/>
      <c r="F2" s="13"/>
      <c r="G2" s="1"/>
      <c r="H2" s="74"/>
      <c r="I2" s="1"/>
      <c r="J2" s="13"/>
      <c r="K2" s="13"/>
      <c r="L2" s="13"/>
      <c r="M2" s="13"/>
      <c r="N2" s="13"/>
      <c r="O2" s="13"/>
      <c r="P2" s="13"/>
      <c r="Q2" s="13"/>
    </row>
    <row r="3" spans="1:17" ht="45.75" customHeight="1" thickBot="1" x14ac:dyDescent="0.3">
      <c r="A3" s="3"/>
      <c r="B3" s="4" t="s">
        <v>1</v>
      </c>
      <c r="C3" s="5"/>
      <c r="D3" s="6"/>
      <c r="E3" s="7"/>
      <c r="F3" s="8"/>
      <c r="G3" s="8"/>
      <c r="H3" s="3"/>
      <c r="I3" s="8"/>
      <c r="J3" s="3"/>
      <c r="K3" s="3"/>
      <c r="L3" s="8"/>
      <c r="M3" s="8"/>
      <c r="N3" s="8"/>
      <c r="O3" s="8"/>
      <c r="P3" s="8"/>
      <c r="Q3" s="8"/>
    </row>
    <row r="4" spans="1:17" ht="52.5" customHeight="1" thickBot="1" x14ac:dyDescent="0.3">
      <c r="B4" s="120" t="s">
        <v>2</v>
      </c>
      <c r="C4" s="121"/>
      <c r="D4" s="121"/>
      <c r="E4" s="121"/>
      <c r="F4" s="121"/>
      <c r="G4" s="121"/>
      <c r="H4" s="121"/>
      <c r="I4" s="121"/>
      <c r="J4" s="121"/>
      <c r="K4" s="121"/>
      <c r="L4" s="121"/>
      <c r="M4" s="122"/>
      <c r="N4" s="1"/>
      <c r="O4" s="1"/>
      <c r="P4" s="1"/>
      <c r="Q4" s="3"/>
    </row>
    <row r="5" spans="1:17" ht="15.75" thickBot="1" x14ac:dyDescent="0.3">
      <c r="B5" s="9"/>
      <c r="C5" s="9"/>
      <c r="D5" s="10"/>
      <c r="E5" s="10"/>
      <c r="F5" s="10"/>
      <c r="G5" s="11"/>
      <c r="H5" s="9"/>
      <c r="I5" s="11"/>
      <c r="J5" s="10"/>
      <c r="K5" s="10"/>
      <c r="L5" s="10"/>
      <c r="M5" s="10"/>
      <c r="N5" s="10"/>
      <c r="O5" s="10"/>
      <c r="P5" s="10"/>
      <c r="Q5" s="10"/>
    </row>
    <row r="6" spans="1:17" ht="15.75" thickTop="1" x14ac:dyDescent="0.25">
      <c r="B6" s="74"/>
      <c r="C6" s="74"/>
      <c r="D6" s="13"/>
      <c r="E6" s="13"/>
      <c r="F6" s="13"/>
      <c r="G6" s="1"/>
      <c r="H6" s="74"/>
      <c r="I6" s="1"/>
      <c r="J6" s="13"/>
      <c r="K6" s="13"/>
      <c r="L6" s="13"/>
      <c r="M6" s="13"/>
      <c r="N6" s="13"/>
      <c r="O6" s="13"/>
      <c r="P6" s="13"/>
      <c r="Q6" s="13"/>
    </row>
    <row r="7" spans="1:17" x14ac:dyDescent="0.25">
      <c r="B7" s="84" t="s">
        <v>3</v>
      </c>
      <c r="C7" s="12"/>
      <c r="D7" s="13"/>
      <c r="E7" s="13"/>
      <c r="F7" s="13"/>
      <c r="G7" s="13"/>
      <c r="H7" s="13"/>
      <c r="I7" s="13"/>
      <c r="J7" s="13"/>
      <c r="K7" s="13"/>
      <c r="L7" s="13"/>
      <c r="M7" s="13"/>
      <c r="N7" s="13"/>
      <c r="O7" s="13"/>
      <c r="P7" s="13"/>
      <c r="Q7" s="13"/>
    </row>
    <row r="8" spans="1:17" ht="15.75" thickBot="1" x14ac:dyDescent="0.3">
      <c r="B8" s="54"/>
      <c r="C8" s="54"/>
      <c r="D8" s="55"/>
      <c r="E8" s="55"/>
      <c r="F8" s="55"/>
      <c r="G8" s="55"/>
      <c r="H8" s="55"/>
      <c r="I8" s="55"/>
      <c r="J8" s="55"/>
      <c r="K8" s="55"/>
      <c r="L8" s="55"/>
      <c r="M8" s="55"/>
      <c r="N8" s="55"/>
      <c r="O8" s="55"/>
      <c r="P8" s="55"/>
      <c r="Q8" s="56"/>
    </row>
    <row r="9" spans="1:17" ht="16.5" thickBot="1" x14ac:dyDescent="0.3">
      <c r="B9" s="54"/>
      <c r="C9" s="54"/>
      <c r="D9" s="55"/>
      <c r="E9" s="125" t="s">
        <v>4</v>
      </c>
      <c r="F9" s="126"/>
      <c r="G9" s="126"/>
      <c r="H9" s="126"/>
      <c r="I9" s="126"/>
      <c r="J9" s="126"/>
      <c r="K9" s="126"/>
      <c r="L9" s="126"/>
      <c r="M9" s="126"/>
      <c r="N9" s="126"/>
      <c r="O9" s="126"/>
      <c r="P9" s="127"/>
      <c r="Q9" s="56"/>
    </row>
    <row r="10" spans="1:17" ht="31.5" customHeight="1" x14ac:dyDescent="0.25">
      <c r="B10" s="19" t="s">
        <v>5</v>
      </c>
      <c r="C10" s="20" t="s">
        <v>6</v>
      </c>
      <c r="D10" s="20" t="s">
        <v>7</v>
      </c>
      <c r="E10" s="23">
        <v>1</v>
      </c>
      <c r="F10" s="23">
        <v>2</v>
      </c>
      <c r="G10" s="23">
        <v>3</v>
      </c>
      <c r="H10" s="23">
        <v>4</v>
      </c>
      <c r="I10" s="23">
        <v>5</v>
      </c>
      <c r="J10" s="57">
        <v>6</v>
      </c>
      <c r="K10" s="22">
        <v>7</v>
      </c>
      <c r="L10" s="23">
        <v>8</v>
      </c>
      <c r="M10" s="23">
        <v>9</v>
      </c>
      <c r="N10" s="23">
        <v>10</v>
      </c>
      <c r="O10" s="22">
        <v>11</v>
      </c>
      <c r="P10" s="22">
        <v>12</v>
      </c>
      <c r="Q10" s="24" t="s">
        <v>8</v>
      </c>
    </row>
    <row r="11" spans="1:17" x14ac:dyDescent="0.25">
      <c r="A11" s="66"/>
      <c r="B11" s="85" t="s">
        <v>9</v>
      </c>
      <c r="C11" s="100"/>
      <c r="D11" s="100"/>
      <c r="E11" s="101"/>
      <c r="F11" s="101"/>
      <c r="G11" s="101"/>
      <c r="H11" s="101"/>
      <c r="I11" s="101"/>
      <c r="J11" s="102"/>
      <c r="K11" s="101"/>
      <c r="L11" s="101"/>
      <c r="M11" s="101"/>
      <c r="N11" s="101"/>
      <c r="O11" s="101"/>
      <c r="P11" s="101"/>
      <c r="Q11" s="103"/>
    </row>
    <row r="12" spans="1:17" ht="45" x14ac:dyDescent="0.25">
      <c r="B12" s="104" t="s">
        <v>10</v>
      </c>
      <c r="C12" s="86" t="s">
        <v>11</v>
      </c>
      <c r="D12" s="90"/>
      <c r="E12" s="90">
        <v>1000</v>
      </c>
      <c r="F12" s="90">
        <v>0</v>
      </c>
      <c r="G12" s="90">
        <v>0</v>
      </c>
      <c r="H12" s="90">
        <v>0</v>
      </c>
      <c r="I12" s="90">
        <v>0</v>
      </c>
      <c r="J12" s="90">
        <v>0</v>
      </c>
      <c r="K12" s="90">
        <v>0</v>
      </c>
      <c r="L12" s="90">
        <v>0</v>
      </c>
      <c r="M12" s="90">
        <v>0</v>
      </c>
      <c r="N12" s="90">
        <v>0</v>
      </c>
      <c r="O12" s="90">
        <v>0</v>
      </c>
      <c r="P12" s="90">
        <v>0</v>
      </c>
      <c r="Q12" s="91">
        <f t="shared" ref="Q12:Q32" si="0">SUM(D12:P12)</f>
        <v>1000</v>
      </c>
    </row>
    <row r="13" spans="1:17" ht="56.25" x14ac:dyDescent="0.25">
      <c r="B13" s="104" t="s">
        <v>12</v>
      </c>
      <c r="C13" s="86" t="s">
        <v>13</v>
      </c>
      <c r="D13" s="90"/>
      <c r="E13" s="90">
        <v>1000</v>
      </c>
      <c r="F13" s="90">
        <v>0</v>
      </c>
      <c r="G13" s="90">
        <v>0</v>
      </c>
      <c r="H13" s="90">
        <v>0</v>
      </c>
      <c r="I13" s="90">
        <v>0</v>
      </c>
      <c r="J13" s="90">
        <v>0</v>
      </c>
      <c r="K13" s="90">
        <v>0</v>
      </c>
      <c r="L13" s="90">
        <v>0</v>
      </c>
      <c r="M13" s="90">
        <v>0</v>
      </c>
      <c r="N13" s="90">
        <v>0</v>
      </c>
      <c r="O13" s="90">
        <v>0</v>
      </c>
      <c r="P13" s="90">
        <v>0</v>
      </c>
      <c r="Q13" s="91">
        <f t="shared" si="0"/>
        <v>1000</v>
      </c>
    </row>
    <row r="14" spans="1:17" ht="33.75" x14ac:dyDescent="0.25">
      <c r="B14" s="104" t="s">
        <v>14</v>
      </c>
      <c r="C14" s="92" t="s">
        <v>15</v>
      </c>
      <c r="D14" s="90"/>
      <c r="E14" s="90">
        <v>250</v>
      </c>
      <c r="F14" s="90">
        <v>0</v>
      </c>
      <c r="G14" s="90">
        <v>0</v>
      </c>
      <c r="H14" s="90">
        <v>0</v>
      </c>
      <c r="I14" s="90">
        <v>0</v>
      </c>
      <c r="J14" s="90">
        <v>0</v>
      </c>
      <c r="K14" s="90">
        <v>0</v>
      </c>
      <c r="L14" s="90">
        <v>0</v>
      </c>
      <c r="M14" s="90">
        <v>0</v>
      </c>
      <c r="N14" s="90">
        <v>0</v>
      </c>
      <c r="O14" s="90">
        <v>0</v>
      </c>
      <c r="P14" s="90">
        <v>0</v>
      </c>
      <c r="Q14" s="91">
        <f t="shared" si="0"/>
        <v>250</v>
      </c>
    </row>
    <row r="15" spans="1:17" ht="34.5" x14ac:dyDescent="0.25">
      <c r="B15" s="104" t="s">
        <v>16</v>
      </c>
      <c r="C15" s="87" t="s">
        <v>17</v>
      </c>
      <c r="D15" s="90"/>
      <c r="E15" s="90">
        <v>1000</v>
      </c>
      <c r="F15" s="90">
        <v>1000</v>
      </c>
      <c r="G15" s="90">
        <v>1000</v>
      </c>
      <c r="H15" s="90">
        <v>1000</v>
      </c>
      <c r="I15" s="90">
        <v>1000</v>
      </c>
      <c r="J15" s="90">
        <v>1000</v>
      </c>
      <c r="K15" s="90">
        <v>1000</v>
      </c>
      <c r="L15" s="90">
        <v>1000</v>
      </c>
      <c r="M15" s="90">
        <v>1000</v>
      </c>
      <c r="N15" s="90">
        <v>1000</v>
      </c>
      <c r="O15" s="90">
        <v>1000</v>
      </c>
      <c r="P15" s="90">
        <v>1000</v>
      </c>
      <c r="Q15" s="91">
        <f t="shared" si="0"/>
        <v>12000</v>
      </c>
    </row>
    <row r="16" spans="1:17" ht="60.75" customHeight="1" x14ac:dyDescent="0.25">
      <c r="B16" s="104" t="s">
        <v>18</v>
      </c>
      <c r="C16" s="87" t="s">
        <v>19</v>
      </c>
      <c r="D16" s="90"/>
      <c r="E16" s="90">
        <v>100</v>
      </c>
      <c r="F16" s="90">
        <v>100</v>
      </c>
      <c r="G16" s="90">
        <v>100</v>
      </c>
      <c r="H16" s="90">
        <v>100</v>
      </c>
      <c r="I16" s="90">
        <v>100</v>
      </c>
      <c r="J16" s="90">
        <v>100</v>
      </c>
      <c r="K16" s="90">
        <v>100</v>
      </c>
      <c r="L16" s="90">
        <v>100</v>
      </c>
      <c r="M16" s="90">
        <v>100</v>
      </c>
      <c r="N16" s="90">
        <v>100</v>
      </c>
      <c r="O16" s="90">
        <v>100</v>
      </c>
      <c r="P16" s="90">
        <v>100</v>
      </c>
      <c r="Q16" s="91">
        <f t="shared" ref="Q16" si="1">SUM(D16:P16)</f>
        <v>1200</v>
      </c>
    </row>
    <row r="17" spans="2:17" ht="57" x14ac:dyDescent="0.25">
      <c r="B17" s="104" t="s">
        <v>20</v>
      </c>
      <c r="C17" s="87" t="s">
        <v>21</v>
      </c>
      <c r="D17" s="90"/>
      <c r="E17" s="90">
        <v>100</v>
      </c>
      <c r="F17" s="90">
        <v>100</v>
      </c>
      <c r="G17" s="90">
        <v>100</v>
      </c>
      <c r="H17" s="90">
        <v>100</v>
      </c>
      <c r="I17" s="90">
        <v>100</v>
      </c>
      <c r="J17" s="90">
        <v>100</v>
      </c>
      <c r="K17" s="90">
        <v>100</v>
      </c>
      <c r="L17" s="90">
        <v>100</v>
      </c>
      <c r="M17" s="90">
        <v>100</v>
      </c>
      <c r="N17" s="90">
        <v>100</v>
      </c>
      <c r="O17" s="90">
        <v>100</v>
      </c>
      <c r="P17" s="90">
        <v>100</v>
      </c>
      <c r="Q17" s="91">
        <f t="shared" si="0"/>
        <v>1200</v>
      </c>
    </row>
    <row r="18" spans="2:17" ht="23.25" x14ac:dyDescent="0.25">
      <c r="B18" s="104" t="s">
        <v>22</v>
      </c>
      <c r="C18" s="87" t="s">
        <v>23</v>
      </c>
      <c r="D18" s="90"/>
      <c r="E18" s="90">
        <v>100</v>
      </c>
      <c r="F18" s="90">
        <v>100</v>
      </c>
      <c r="G18" s="90">
        <v>100</v>
      </c>
      <c r="H18" s="90">
        <v>100</v>
      </c>
      <c r="I18" s="90">
        <v>100</v>
      </c>
      <c r="J18" s="90">
        <v>100</v>
      </c>
      <c r="K18" s="90">
        <v>100</v>
      </c>
      <c r="L18" s="90">
        <v>100</v>
      </c>
      <c r="M18" s="90">
        <v>100</v>
      </c>
      <c r="N18" s="90">
        <v>100</v>
      </c>
      <c r="O18" s="90">
        <v>100</v>
      </c>
      <c r="P18" s="90">
        <v>100</v>
      </c>
      <c r="Q18" s="91">
        <f t="shared" si="0"/>
        <v>1200</v>
      </c>
    </row>
    <row r="19" spans="2:17" ht="68.25" x14ac:dyDescent="0.25">
      <c r="B19" s="104" t="s">
        <v>24</v>
      </c>
      <c r="C19" s="87" t="s">
        <v>25</v>
      </c>
      <c r="D19" s="90"/>
      <c r="E19" s="90">
        <v>100</v>
      </c>
      <c r="F19" s="90">
        <v>100</v>
      </c>
      <c r="G19" s="90">
        <v>100</v>
      </c>
      <c r="H19" s="90">
        <v>100</v>
      </c>
      <c r="I19" s="90">
        <v>100</v>
      </c>
      <c r="J19" s="90">
        <v>100</v>
      </c>
      <c r="K19" s="90">
        <v>100</v>
      </c>
      <c r="L19" s="90">
        <v>100</v>
      </c>
      <c r="M19" s="90">
        <v>100</v>
      </c>
      <c r="N19" s="90">
        <v>100</v>
      </c>
      <c r="O19" s="90">
        <v>100</v>
      </c>
      <c r="P19" s="90">
        <v>100</v>
      </c>
      <c r="Q19" s="91">
        <f t="shared" si="0"/>
        <v>1200</v>
      </c>
    </row>
    <row r="20" spans="2:17" ht="22.5" x14ac:dyDescent="0.25">
      <c r="B20" s="104" t="s">
        <v>26</v>
      </c>
      <c r="C20" s="86" t="s">
        <v>27</v>
      </c>
      <c r="D20" s="90"/>
      <c r="E20" s="90">
        <v>250</v>
      </c>
      <c r="F20" s="90">
        <v>250</v>
      </c>
      <c r="G20" s="90">
        <v>250</v>
      </c>
      <c r="H20" s="90">
        <v>250</v>
      </c>
      <c r="I20" s="90">
        <v>250</v>
      </c>
      <c r="J20" s="90">
        <v>250</v>
      </c>
      <c r="K20" s="90">
        <v>250</v>
      </c>
      <c r="L20" s="90">
        <v>250</v>
      </c>
      <c r="M20" s="90">
        <v>250</v>
      </c>
      <c r="N20" s="90">
        <v>250</v>
      </c>
      <c r="O20" s="90">
        <v>250</v>
      </c>
      <c r="P20" s="90">
        <v>250</v>
      </c>
      <c r="Q20" s="91">
        <f t="shared" si="0"/>
        <v>3000</v>
      </c>
    </row>
    <row r="21" spans="2:17" ht="45.75" x14ac:dyDescent="0.25">
      <c r="B21" s="104" t="s">
        <v>28</v>
      </c>
      <c r="C21" s="87" t="s">
        <v>29</v>
      </c>
      <c r="D21" s="90"/>
      <c r="E21" s="90">
        <f>200+75</f>
        <v>275</v>
      </c>
      <c r="F21" s="90">
        <v>75</v>
      </c>
      <c r="G21" s="90">
        <v>75</v>
      </c>
      <c r="H21" s="90">
        <v>75</v>
      </c>
      <c r="I21" s="90">
        <v>75</v>
      </c>
      <c r="J21" s="90">
        <v>75</v>
      </c>
      <c r="K21" s="90">
        <v>75</v>
      </c>
      <c r="L21" s="90">
        <v>75</v>
      </c>
      <c r="M21" s="90">
        <v>75</v>
      </c>
      <c r="N21" s="90">
        <v>75</v>
      </c>
      <c r="O21" s="90">
        <v>75</v>
      </c>
      <c r="P21" s="90">
        <v>75</v>
      </c>
      <c r="Q21" s="91">
        <f t="shared" ref="Q21:Q24" si="2">SUM(D21:P21)</f>
        <v>1100</v>
      </c>
    </row>
    <row r="22" spans="2:17" ht="45.75" x14ac:dyDescent="0.25">
      <c r="B22" s="104" t="s">
        <v>30</v>
      </c>
      <c r="C22" s="87" t="s">
        <v>31</v>
      </c>
      <c r="D22" s="90"/>
      <c r="E22" s="90">
        <v>0</v>
      </c>
      <c r="F22" s="90">
        <v>0</v>
      </c>
      <c r="G22" s="90">
        <v>0</v>
      </c>
      <c r="H22" s="90">
        <v>0</v>
      </c>
      <c r="I22" s="90">
        <v>250</v>
      </c>
      <c r="J22" s="90">
        <v>0</v>
      </c>
      <c r="K22" s="90">
        <v>0</v>
      </c>
      <c r="L22" s="90">
        <v>0</v>
      </c>
      <c r="M22" s="90">
        <v>0</v>
      </c>
      <c r="N22" s="90">
        <v>250</v>
      </c>
      <c r="O22" s="90">
        <v>0</v>
      </c>
      <c r="P22" s="90">
        <v>0</v>
      </c>
      <c r="Q22" s="91">
        <f t="shared" si="2"/>
        <v>500</v>
      </c>
    </row>
    <row r="23" spans="2:17" ht="34.5" x14ac:dyDescent="0.25">
      <c r="B23" s="104" t="s">
        <v>32</v>
      </c>
      <c r="C23" s="87" t="s">
        <v>33</v>
      </c>
      <c r="D23" s="90"/>
      <c r="E23" s="90">
        <v>0</v>
      </c>
      <c r="F23" s="90">
        <v>0</v>
      </c>
      <c r="G23" s="90">
        <v>0</v>
      </c>
      <c r="H23" s="90">
        <v>0</v>
      </c>
      <c r="I23" s="90">
        <v>0</v>
      </c>
      <c r="J23" s="90">
        <v>0</v>
      </c>
      <c r="K23" s="90">
        <v>0</v>
      </c>
      <c r="L23" s="90">
        <v>0</v>
      </c>
      <c r="M23" s="90">
        <v>0</v>
      </c>
      <c r="N23" s="90">
        <v>0</v>
      </c>
      <c r="O23" s="90">
        <v>0</v>
      </c>
      <c r="P23" s="90">
        <v>0</v>
      </c>
      <c r="Q23" s="91">
        <f t="shared" si="2"/>
        <v>0</v>
      </c>
    </row>
    <row r="24" spans="2:17" ht="45" x14ac:dyDescent="0.25">
      <c r="B24" s="104" t="s">
        <v>34</v>
      </c>
      <c r="C24" s="92" t="s">
        <v>35</v>
      </c>
      <c r="D24" s="90"/>
      <c r="E24" s="90">
        <v>0</v>
      </c>
      <c r="F24" s="90">
        <v>0</v>
      </c>
      <c r="G24" s="90">
        <v>0</v>
      </c>
      <c r="H24" s="90">
        <v>0</v>
      </c>
      <c r="I24" s="90">
        <v>0</v>
      </c>
      <c r="J24" s="90">
        <v>0</v>
      </c>
      <c r="K24" s="90">
        <v>0</v>
      </c>
      <c r="L24" s="90">
        <v>0</v>
      </c>
      <c r="M24" s="90">
        <v>0</v>
      </c>
      <c r="N24" s="90">
        <v>0</v>
      </c>
      <c r="O24" s="90">
        <v>0</v>
      </c>
      <c r="P24" s="90">
        <v>0</v>
      </c>
      <c r="Q24" s="91">
        <f t="shared" si="2"/>
        <v>0</v>
      </c>
    </row>
    <row r="25" spans="2:17" ht="22.5" x14ac:dyDescent="0.25">
      <c r="B25" s="104" t="s">
        <v>36</v>
      </c>
      <c r="C25" s="93" t="s">
        <v>37</v>
      </c>
      <c r="D25" s="90"/>
      <c r="E25" s="90">
        <v>100</v>
      </c>
      <c r="F25" s="90">
        <v>100</v>
      </c>
      <c r="G25" s="90">
        <v>100</v>
      </c>
      <c r="H25" s="90">
        <v>100</v>
      </c>
      <c r="I25" s="90">
        <v>100</v>
      </c>
      <c r="J25" s="90">
        <v>100</v>
      </c>
      <c r="K25" s="90">
        <v>100</v>
      </c>
      <c r="L25" s="90">
        <v>100</v>
      </c>
      <c r="M25" s="90">
        <v>100</v>
      </c>
      <c r="N25" s="90">
        <v>100</v>
      </c>
      <c r="O25" s="90">
        <v>100</v>
      </c>
      <c r="P25" s="90">
        <v>100</v>
      </c>
      <c r="Q25" s="91">
        <f t="shared" ref="Q25" si="3">SUM(D25:P25)</f>
        <v>1200</v>
      </c>
    </row>
    <row r="26" spans="2:17" ht="22.5" x14ac:dyDescent="0.25">
      <c r="B26" s="104" t="s">
        <v>38</v>
      </c>
      <c r="C26" s="94" t="s">
        <v>39</v>
      </c>
      <c r="D26" s="90"/>
      <c r="E26" s="90">
        <v>100</v>
      </c>
      <c r="F26" s="90">
        <v>100</v>
      </c>
      <c r="G26" s="90">
        <v>100</v>
      </c>
      <c r="H26" s="90">
        <v>100</v>
      </c>
      <c r="I26" s="90">
        <v>100</v>
      </c>
      <c r="J26" s="90">
        <v>100</v>
      </c>
      <c r="K26" s="90">
        <v>100</v>
      </c>
      <c r="L26" s="90">
        <v>100</v>
      </c>
      <c r="M26" s="90">
        <v>100</v>
      </c>
      <c r="N26" s="90">
        <v>100</v>
      </c>
      <c r="O26" s="90">
        <v>100</v>
      </c>
      <c r="P26" s="90">
        <v>100</v>
      </c>
      <c r="Q26" s="91">
        <f t="shared" ref="Q26" si="4">SUM(D26:P26)</f>
        <v>1200</v>
      </c>
    </row>
    <row r="27" spans="2:17" x14ac:dyDescent="0.25">
      <c r="B27" s="105" t="s">
        <v>40</v>
      </c>
      <c r="C27" s="95"/>
      <c r="D27" s="90"/>
      <c r="E27" s="90"/>
      <c r="F27" s="90"/>
      <c r="G27" s="90"/>
      <c r="H27" s="90"/>
      <c r="I27" s="90"/>
      <c r="J27" s="90"/>
      <c r="K27" s="90"/>
      <c r="L27" s="90"/>
      <c r="M27" s="90"/>
      <c r="N27" s="90"/>
      <c r="O27" s="90"/>
      <c r="P27" s="90"/>
      <c r="Q27" s="91"/>
    </row>
    <row r="28" spans="2:17" ht="33.75" x14ac:dyDescent="0.25">
      <c r="B28" s="104" t="s">
        <v>41</v>
      </c>
      <c r="C28" s="94" t="s">
        <v>42</v>
      </c>
      <c r="D28" s="90"/>
      <c r="E28" s="90">
        <v>50</v>
      </c>
      <c r="F28" s="90">
        <v>50</v>
      </c>
      <c r="G28" s="90">
        <v>50</v>
      </c>
      <c r="H28" s="90">
        <v>50</v>
      </c>
      <c r="I28" s="90">
        <v>50</v>
      </c>
      <c r="J28" s="90">
        <v>50</v>
      </c>
      <c r="K28" s="90">
        <v>50</v>
      </c>
      <c r="L28" s="90">
        <v>50</v>
      </c>
      <c r="M28" s="90">
        <v>50</v>
      </c>
      <c r="N28" s="90">
        <v>50</v>
      </c>
      <c r="O28" s="90">
        <v>50</v>
      </c>
      <c r="P28" s="90">
        <v>50</v>
      </c>
      <c r="Q28" s="91">
        <f>SUM(D28:P28)</f>
        <v>600</v>
      </c>
    </row>
    <row r="29" spans="2:17" ht="22.5" x14ac:dyDescent="0.25">
      <c r="B29" s="104" t="s">
        <v>43</v>
      </c>
      <c r="C29" s="94" t="s">
        <v>44</v>
      </c>
      <c r="D29" s="90"/>
      <c r="E29" s="90">
        <v>50</v>
      </c>
      <c r="F29" s="90">
        <v>50</v>
      </c>
      <c r="G29" s="90">
        <v>50</v>
      </c>
      <c r="H29" s="90">
        <v>50</v>
      </c>
      <c r="I29" s="90">
        <v>50</v>
      </c>
      <c r="J29" s="90">
        <v>50</v>
      </c>
      <c r="K29" s="90">
        <v>50</v>
      </c>
      <c r="L29" s="90">
        <v>50</v>
      </c>
      <c r="M29" s="90">
        <v>50</v>
      </c>
      <c r="N29" s="90">
        <v>50</v>
      </c>
      <c r="O29" s="90">
        <v>50</v>
      </c>
      <c r="P29" s="90">
        <v>50</v>
      </c>
      <c r="Q29" s="91">
        <f t="shared" si="0"/>
        <v>600</v>
      </c>
    </row>
    <row r="30" spans="2:17" ht="22.5" x14ac:dyDescent="0.25">
      <c r="B30" s="104" t="s">
        <v>45</v>
      </c>
      <c r="C30" s="94" t="s">
        <v>46</v>
      </c>
      <c r="D30" s="90"/>
      <c r="E30" s="90">
        <v>50</v>
      </c>
      <c r="F30" s="90">
        <v>50</v>
      </c>
      <c r="G30" s="90">
        <v>50</v>
      </c>
      <c r="H30" s="90">
        <v>50</v>
      </c>
      <c r="I30" s="90">
        <v>50</v>
      </c>
      <c r="J30" s="90">
        <v>50</v>
      </c>
      <c r="K30" s="90">
        <v>50</v>
      </c>
      <c r="L30" s="90">
        <v>50</v>
      </c>
      <c r="M30" s="90">
        <v>50</v>
      </c>
      <c r="N30" s="90">
        <v>50</v>
      </c>
      <c r="O30" s="90">
        <v>50</v>
      </c>
      <c r="P30" s="90">
        <v>50</v>
      </c>
      <c r="Q30" s="91">
        <f t="shared" si="0"/>
        <v>600</v>
      </c>
    </row>
    <row r="31" spans="2:17" ht="33.75" x14ac:dyDescent="0.25">
      <c r="B31" s="104" t="s">
        <v>47</v>
      </c>
      <c r="C31" s="94" t="s">
        <v>48</v>
      </c>
      <c r="D31" s="90"/>
      <c r="E31" s="90">
        <v>50</v>
      </c>
      <c r="F31" s="90">
        <v>50</v>
      </c>
      <c r="G31" s="90">
        <v>50</v>
      </c>
      <c r="H31" s="90">
        <v>50</v>
      </c>
      <c r="I31" s="90">
        <v>50</v>
      </c>
      <c r="J31" s="90">
        <v>50</v>
      </c>
      <c r="K31" s="90">
        <v>50</v>
      </c>
      <c r="L31" s="90">
        <v>50</v>
      </c>
      <c r="M31" s="90">
        <v>50</v>
      </c>
      <c r="N31" s="90">
        <v>50</v>
      </c>
      <c r="O31" s="90">
        <v>50</v>
      </c>
      <c r="P31" s="90">
        <v>50</v>
      </c>
      <c r="Q31" s="91">
        <f t="shared" si="0"/>
        <v>600</v>
      </c>
    </row>
    <row r="32" spans="2:17" ht="33.75" x14ac:dyDescent="0.25">
      <c r="B32" s="104" t="s">
        <v>49</v>
      </c>
      <c r="C32" s="94" t="s">
        <v>50</v>
      </c>
      <c r="D32" s="90"/>
      <c r="E32" s="90">
        <v>0</v>
      </c>
      <c r="F32" s="90">
        <v>0</v>
      </c>
      <c r="G32" s="90">
        <v>250</v>
      </c>
      <c r="H32" s="90">
        <v>0</v>
      </c>
      <c r="I32" s="90">
        <v>0</v>
      </c>
      <c r="J32" s="90">
        <v>250</v>
      </c>
      <c r="K32" s="90">
        <v>0</v>
      </c>
      <c r="L32" s="90">
        <v>0</v>
      </c>
      <c r="M32" s="90">
        <v>250</v>
      </c>
      <c r="N32" s="90">
        <v>0</v>
      </c>
      <c r="O32" s="90">
        <v>0</v>
      </c>
      <c r="P32" s="90">
        <v>250</v>
      </c>
      <c r="Q32" s="91">
        <f t="shared" si="0"/>
        <v>1000</v>
      </c>
    </row>
    <row r="33" spans="1:17" ht="33.75" x14ac:dyDescent="0.25">
      <c r="B33" s="106" t="s">
        <v>51</v>
      </c>
      <c r="C33" s="94" t="s">
        <v>52</v>
      </c>
      <c r="D33" s="90"/>
      <c r="E33" s="90">
        <v>1500</v>
      </c>
      <c r="F33" s="90">
        <v>1500</v>
      </c>
      <c r="G33" s="90">
        <v>1500</v>
      </c>
      <c r="H33" s="90">
        <v>1500</v>
      </c>
      <c r="I33" s="90">
        <v>1500</v>
      </c>
      <c r="J33" s="90">
        <v>1500</v>
      </c>
      <c r="K33" s="90">
        <v>1500</v>
      </c>
      <c r="L33" s="90">
        <v>1500</v>
      </c>
      <c r="M33" s="90">
        <v>1500</v>
      </c>
      <c r="N33" s="90">
        <v>1500</v>
      </c>
      <c r="O33" s="90">
        <v>1500</v>
      </c>
      <c r="P33" s="90">
        <v>1500</v>
      </c>
      <c r="Q33" s="91">
        <f>SUM(E33:P33)</f>
        <v>18000</v>
      </c>
    </row>
    <row r="34" spans="1:17" ht="33.75" x14ac:dyDescent="0.25">
      <c r="B34" s="104" t="s">
        <v>53</v>
      </c>
      <c r="C34" s="94" t="s">
        <v>54</v>
      </c>
      <c r="D34" s="90"/>
      <c r="E34" s="90">
        <v>3000</v>
      </c>
      <c r="F34" s="90">
        <v>3000</v>
      </c>
      <c r="G34" s="90">
        <v>3000</v>
      </c>
      <c r="H34" s="90">
        <v>3000</v>
      </c>
      <c r="I34" s="90">
        <v>3000</v>
      </c>
      <c r="J34" s="90">
        <v>3000</v>
      </c>
      <c r="K34" s="90">
        <v>3000</v>
      </c>
      <c r="L34" s="90">
        <v>3000</v>
      </c>
      <c r="M34" s="90">
        <v>3000</v>
      </c>
      <c r="N34" s="90">
        <v>3000</v>
      </c>
      <c r="O34" s="90">
        <v>3000</v>
      </c>
      <c r="P34" s="90">
        <v>3000</v>
      </c>
      <c r="Q34" s="91">
        <f t="shared" ref="Q34:Q44" si="5">SUM(D34:P34)</f>
        <v>36000</v>
      </c>
    </row>
    <row r="35" spans="1:17" ht="33.75" x14ac:dyDescent="0.25">
      <c r="B35" s="106" t="s">
        <v>55</v>
      </c>
      <c r="C35" s="94" t="s">
        <v>56</v>
      </c>
      <c r="D35" s="90"/>
      <c r="E35" s="96">
        <f>C75</f>
        <v>377.42467288021874</v>
      </c>
      <c r="F35" s="91">
        <f>E35</f>
        <v>377.42467288021874</v>
      </c>
      <c r="G35" s="91">
        <f>E35</f>
        <v>377.42467288021874</v>
      </c>
      <c r="H35" s="91">
        <f>E35</f>
        <v>377.42467288021874</v>
      </c>
      <c r="I35" s="91">
        <f>E35</f>
        <v>377.42467288021874</v>
      </c>
      <c r="J35" s="91">
        <f>E35</f>
        <v>377.42467288021874</v>
      </c>
      <c r="K35" s="91">
        <f>E35</f>
        <v>377.42467288021874</v>
      </c>
      <c r="L35" s="91">
        <f>E35</f>
        <v>377.42467288021874</v>
      </c>
      <c r="M35" s="91">
        <f>E35</f>
        <v>377.42467288021874</v>
      </c>
      <c r="N35" s="91">
        <f>E35</f>
        <v>377.42467288021874</v>
      </c>
      <c r="O35" s="91">
        <f>E35</f>
        <v>377.42467288021874</v>
      </c>
      <c r="P35" s="91">
        <f>E35</f>
        <v>377.42467288021874</v>
      </c>
      <c r="Q35" s="91">
        <f t="shared" si="5"/>
        <v>4529.0960745626244</v>
      </c>
    </row>
    <row r="36" spans="1:17" x14ac:dyDescent="0.25">
      <c r="B36" s="97" t="s">
        <v>57</v>
      </c>
      <c r="C36" s="94"/>
      <c r="D36" s="90"/>
      <c r="E36" s="96"/>
      <c r="F36" s="91"/>
      <c r="G36" s="91"/>
      <c r="H36" s="91"/>
      <c r="I36" s="91"/>
      <c r="J36" s="91"/>
      <c r="K36" s="91"/>
      <c r="L36" s="91"/>
      <c r="M36" s="91"/>
      <c r="N36" s="91"/>
      <c r="O36" s="91"/>
      <c r="P36" s="91"/>
      <c r="Q36" s="91"/>
    </row>
    <row r="37" spans="1:17" ht="33.75" x14ac:dyDescent="0.25">
      <c r="B37" s="104" t="s">
        <v>58</v>
      </c>
      <c r="C37" s="94" t="s">
        <v>59</v>
      </c>
      <c r="D37" s="90"/>
      <c r="E37" s="90">
        <v>0</v>
      </c>
      <c r="F37" s="90">
        <v>0</v>
      </c>
      <c r="G37" s="90">
        <v>0</v>
      </c>
      <c r="H37" s="90">
        <v>0</v>
      </c>
      <c r="I37" s="90">
        <v>0</v>
      </c>
      <c r="J37" s="90">
        <v>0</v>
      </c>
      <c r="K37" s="90">
        <v>0</v>
      </c>
      <c r="L37" s="90">
        <v>0</v>
      </c>
      <c r="M37" s="90">
        <v>0</v>
      </c>
      <c r="N37" s="90">
        <v>0</v>
      </c>
      <c r="O37" s="90">
        <v>0</v>
      </c>
      <c r="P37" s="90">
        <v>0</v>
      </c>
      <c r="Q37" s="91">
        <f>SUM(D37:P37)</f>
        <v>0</v>
      </c>
    </row>
    <row r="38" spans="1:17" ht="22.5" x14ac:dyDescent="0.25">
      <c r="B38" s="107" t="s">
        <v>60</v>
      </c>
      <c r="C38" s="94" t="s">
        <v>61</v>
      </c>
      <c r="D38" s="90"/>
      <c r="E38" s="90">
        <v>0</v>
      </c>
      <c r="F38" s="90">
        <v>0</v>
      </c>
      <c r="G38" s="90">
        <v>0</v>
      </c>
      <c r="H38" s="90">
        <v>0</v>
      </c>
      <c r="I38" s="90">
        <v>0</v>
      </c>
      <c r="J38" s="90">
        <v>0</v>
      </c>
      <c r="K38" s="90">
        <v>0</v>
      </c>
      <c r="L38" s="90">
        <v>0</v>
      </c>
      <c r="M38" s="90">
        <v>0</v>
      </c>
      <c r="N38" s="90">
        <v>0</v>
      </c>
      <c r="O38" s="90">
        <v>0</v>
      </c>
      <c r="P38" s="90">
        <v>0</v>
      </c>
      <c r="Q38" s="91">
        <f t="shared" si="5"/>
        <v>0</v>
      </c>
    </row>
    <row r="39" spans="1:17" x14ac:dyDescent="0.25">
      <c r="B39" s="107" t="s">
        <v>60</v>
      </c>
      <c r="C39" s="98"/>
      <c r="D39" s="90"/>
      <c r="E39" s="90">
        <v>0</v>
      </c>
      <c r="F39" s="90">
        <v>0</v>
      </c>
      <c r="G39" s="90">
        <v>0</v>
      </c>
      <c r="H39" s="90">
        <v>0</v>
      </c>
      <c r="I39" s="90">
        <v>0</v>
      </c>
      <c r="J39" s="90">
        <v>0</v>
      </c>
      <c r="K39" s="90">
        <v>0</v>
      </c>
      <c r="L39" s="90">
        <v>0</v>
      </c>
      <c r="M39" s="90">
        <v>0</v>
      </c>
      <c r="N39" s="90">
        <v>0</v>
      </c>
      <c r="O39" s="90">
        <v>0</v>
      </c>
      <c r="P39" s="90">
        <v>0</v>
      </c>
      <c r="Q39" s="91">
        <f t="shared" si="5"/>
        <v>0</v>
      </c>
    </row>
    <row r="40" spans="1:17" x14ac:dyDescent="0.25">
      <c r="B40" s="107" t="s">
        <v>60</v>
      </c>
      <c r="C40" s="94"/>
      <c r="D40" s="90"/>
      <c r="E40" s="90">
        <v>0</v>
      </c>
      <c r="F40" s="90">
        <v>0</v>
      </c>
      <c r="G40" s="90">
        <v>0</v>
      </c>
      <c r="H40" s="90">
        <v>0</v>
      </c>
      <c r="I40" s="90">
        <v>0</v>
      </c>
      <c r="J40" s="90">
        <v>0</v>
      </c>
      <c r="K40" s="90">
        <v>0</v>
      </c>
      <c r="L40" s="90">
        <v>0</v>
      </c>
      <c r="M40" s="90">
        <v>0</v>
      </c>
      <c r="N40" s="90">
        <v>0</v>
      </c>
      <c r="O40" s="90">
        <v>0</v>
      </c>
      <c r="P40" s="90">
        <v>0</v>
      </c>
      <c r="Q40" s="91">
        <f t="shared" si="5"/>
        <v>0</v>
      </c>
    </row>
    <row r="41" spans="1:17" x14ac:dyDescent="0.25">
      <c r="B41" s="107" t="s">
        <v>60</v>
      </c>
      <c r="C41" s="94"/>
      <c r="D41" s="90"/>
      <c r="E41" s="90">
        <v>0</v>
      </c>
      <c r="F41" s="90">
        <v>0</v>
      </c>
      <c r="G41" s="90">
        <v>0</v>
      </c>
      <c r="H41" s="90">
        <v>0</v>
      </c>
      <c r="I41" s="90">
        <v>0</v>
      </c>
      <c r="J41" s="90">
        <v>0</v>
      </c>
      <c r="K41" s="90">
        <v>0</v>
      </c>
      <c r="L41" s="90">
        <v>0</v>
      </c>
      <c r="M41" s="90">
        <v>0</v>
      </c>
      <c r="N41" s="90">
        <v>0</v>
      </c>
      <c r="O41" s="90">
        <v>0</v>
      </c>
      <c r="P41" s="90">
        <v>0</v>
      </c>
      <c r="Q41" s="91">
        <f t="shared" si="5"/>
        <v>0</v>
      </c>
    </row>
    <row r="42" spans="1:17" x14ac:dyDescent="0.25">
      <c r="B42" s="107" t="s">
        <v>60</v>
      </c>
      <c r="C42" s="94"/>
      <c r="D42" s="90"/>
      <c r="E42" s="90">
        <v>0</v>
      </c>
      <c r="F42" s="90">
        <v>0</v>
      </c>
      <c r="G42" s="90">
        <v>0</v>
      </c>
      <c r="H42" s="90">
        <v>0</v>
      </c>
      <c r="I42" s="90">
        <v>0</v>
      </c>
      <c r="J42" s="90">
        <v>0</v>
      </c>
      <c r="K42" s="90">
        <v>0</v>
      </c>
      <c r="L42" s="90">
        <v>0</v>
      </c>
      <c r="M42" s="90">
        <v>0</v>
      </c>
      <c r="N42" s="90">
        <v>0</v>
      </c>
      <c r="O42" s="90">
        <v>0</v>
      </c>
      <c r="P42" s="90">
        <v>0</v>
      </c>
      <c r="Q42" s="91">
        <f t="shared" si="5"/>
        <v>0</v>
      </c>
    </row>
    <row r="43" spans="1:17" x14ac:dyDescent="0.25">
      <c r="B43" s="107" t="s">
        <v>60</v>
      </c>
      <c r="C43" s="95"/>
      <c r="D43" s="90"/>
      <c r="E43" s="90">
        <v>0</v>
      </c>
      <c r="F43" s="90">
        <v>0</v>
      </c>
      <c r="G43" s="90">
        <v>0</v>
      </c>
      <c r="H43" s="90">
        <v>0</v>
      </c>
      <c r="I43" s="90">
        <v>0</v>
      </c>
      <c r="J43" s="90">
        <v>0</v>
      </c>
      <c r="K43" s="90">
        <v>0</v>
      </c>
      <c r="L43" s="90">
        <v>0</v>
      </c>
      <c r="M43" s="90">
        <v>0</v>
      </c>
      <c r="N43" s="90">
        <v>0</v>
      </c>
      <c r="O43" s="90">
        <v>0</v>
      </c>
      <c r="P43" s="90">
        <v>0</v>
      </c>
      <c r="Q43" s="91">
        <f t="shared" si="5"/>
        <v>0</v>
      </c>
    </row>
    <row r="44" spans="1:17" x14ac:dyDescent="0.25">
      <c r="A44" s="18"/>
      <c r="B44" s="128" t="s">
        <v>62</v>
      </c>
      <c r="C44" s="128"/>
      <c r="D44" s="99"/>
      <c r="E44" s="99">
        <f t="shared" ref="E44:P44" si="6">SUM(E12:E43)</f>
        <v>9452.4246728802191</v>
      </c>
      <c r="F44" s="99">
        <f t="shared" si="6"/>
        <v>7002.4246728802191</v>
      </c>
      <c r="G44" s="99">
        <f t="shared" si="6"/>
        <v>7252.4246728802191</v>
      </c>
      <c r="H44" s="99">
        <f t="shared" si="6"/>
        <v>7002.4246728802191</v>
      </c>
      <c r="I44" s="99">
        <f t="shared" si="6"/>
        <v>7252.4246728802191</v>
      </c>
      <c r="J44" s="99">
        <f t="shared" si="6"/>
        <v>7252.4246728802191</v>
      </c>
      <c r="K44" s="99">
        <f t="shared" si="6"/>
        <v>7002.4246728802191</v>
      </c>
      <c r="L44" s="99">
        <f t="shared" si="6"/>
        <v>7002.4246728802191</v>
      </c>
      <c r="M44" s="99">
        <f t="shared" si="6"/>
        <v>7252.4246728802191</v>
      </c>
      <c r="N44" s="99">
        <f t="shared" si="6"/>
        <v>7252.4246728802191</v>
      </c>
      <c r="O44" s="99">
        <f t="shared" si="6"/>
        <v>7002.4246728802191</v>
      </c>
      <c r="P44" s="99">
        <f t="shared" si="6"/>
        <v>7252.4246728802191</v>
      </c>
      <c r="Q44" s="99">
        <f t="shared" si="5"/>
        <v>87979.096074562636</v>
      </c>
    </row>
    <row r="45" spans="1:17" x14ac:dyDescent="0.25">
      <c r="A45" s="110"/>
      <c r="B45" s="83"/>
      <c r="C45" s="83"/>
      <c r="D45" s="111"/>
      <c r="E45" s="111"/>
      <c r="F45" s="111"/>
      <c r="G45" s="111"/>
      <c r="H45" s="111"/>
      <c r="I45" s="111"/>
      <c r="J45" s="111"/>
      <c r="K45" s="111"/>
      <c r="L45" s="111"/>
      <c r="M45" s="111"/>
      <c r="N45" s="111"/>
      <c r="O45" s="111"/>
      <c r="P45" s="111"/>
      <c r="Q45" s="111"/>
    </row>
    <row r="46" spans="1:17" x14ac:dyDescent="0.25">
      <c r="A46" s="110"/>
      <c r="B46" s="84" t="s">
        <v>63</v>
      </c>
      <c r="C46" s="83"/>
      <c r="D46" s="111"/>
      <c r="E46" s="111"/>
      <c r="F46" s="111"/>
      <c r="G46" s="111"/>
      <c r="H46" s="111"/>
      <c r="I46" s="111"/>
      <c r="J46" s="111"/>
      <c r="K46" s="111"/>
      <c r="L46" s="111"/>
      <c r="M46" s="111"/>
      <c r="N46" s="111"/>
      <c r="O46" s="111"/>
      <c r="P46" s="111"/>
      <c r="Q46" s="111"/>
    </row>
    <row r="47" spans="1:17" ht="15.75" thickBot="1" x14ac:dyDescent="0.3">
      <c r="B47" s="1"/>
      <c r="C47" s="1"/>
      <c r="D47" s="59"/>
      <c r="E47" s="59"/>
      <c r="F47" s="59"/>
      <c r="G47" s="59"/>
      <c r="H47" s="59"/>
      <c r="I47" s="59"/>
      <c r="J47" s="59"/>
      <c r="K47" s="59"/>
      <c r="L47" s="59"/>
      <c r="M47" s="59"/>
      <c r="N47" s="59"/>
      <c r="O47" s="59"/>
      <c r="P47" s="59"/>
      <c r="Q47" s="60"/>
    </row>
    <row r="48" spans="1:17" ht="30" x14ac:dyDescent="0.25">
      <c r="A48" s="18"/>
      <c r="B48" s="19" t="s">
        <v>64</v>
      </c>
      <c r="C48" s="20" t="s">
        <v>6</v>
      </c>
      <c r="D48" s="21" t="s">
        <v>7</v>
      </c>
      <c r="E48" s="22">
        <v>1</v>
      </c>
      <c r="F48" s="22">
        <v>2</v>
      </c>
      <c r="G48" s="22">
        <v>3</v>
      </c>
      <c r="H48" s="22">
        <v>4</v>
      </c>
      <c r="I48" s="22">
        <v>5</v>
      </c>
      <c r="J48" s="23">
        <v>6</v>
      </c>
      <c r="K48" s="22">
        <v>7</v>
      </c>
      <c r="L48" s="23">
        <v>8</v>
      </c>
      <c r="M48" s="22">
        <v>9</v>
      </c>
      <c r="N48" s="22">
        <v>10</v>
      </c>
      <c r="O48" s="22">
        <v>11</v>
      </c>
      <c r="P48" s="22">
        <v>12</v>
      </c>
      <c r="Q48" s="24" t="s">
        <v>8</v>
      </c>
    </row>
    <row r="49" spans="1:17" x14ac:dyDescent="0.25">
      <c r="B49" s="25" t="s">
        <v>65</v>
      </c>
      <c r="C49" s="88" t="s">
        <v>66</v>
      </c>
      <c r="D49" s="27"/>
      <c r="E49" s="28">
        <v>0</v>
      </c>
      <c r="F49" s="28">
        <v>2000</v>
      </c>
      <c r="G49" s="28">
        <v>3000</v>
      </c>
      <c r="H49" s="28">
        <v>3500</v>
      </c>
      <c r="I49" s="28">
        <v>5000</v>
      </c>
      <c r="J49" s="28">
        <v>7500</v>
      </c>
      <c r="K49" s="28">
        <v>8000</v>
      </c>
      <c r="L49" s="28">
        <v>8000</v>
      </c>
      <c r="M49" s="28">
        <v>8000</v>
      </c>
      <c r="N49" s="28">
        <v>8000</v>
      </c>
      <c r="O49" s="28">
        <v>8000</v>
      </c>
      <c r="P49" s="28">
        <v>8000</v>
      </c>
      <c r="Q49" s="29">
        <f t="shared" ref="Q49:Q59" si="7">SUM(D49:P49)</f>
        <v>69000</v>
      </c>
    </row>
    <row r="50" spans="1:17" ht="22.5" x14ac:dyDescent="0.25">
      <c r="B50" s="30" t="s">
        <v>67</v>
      </c>
      <c r="C50" s="89" t="s">
        <v>68</v>
      </c>
      <c r="D50" s="112">
        <f>C72</f>
        <v>20000</v>
      </c>
      <c r="E50" s="31" t="s">
        <v>69</v>
      </c>
      <c r="F50" s="31" t="s">
        <v>69</v>
      </c>
      <c r="G50" s="31" t="s">
        <v>69</v>
      </c>
      <c r="H50" s="31" t="s">
        <v>69</v>
      </c>
      <c r="I50" s="31" t="s">
        <v>69</v>
      </c>
      <c r="J50" s="31" t="s">
        <v>69</v>
      </c>
      <c r="K50" s="31" t="s">
        <v>69</v>
      </c>
      <c r="L50" s="32" t="s">
        <v>69</v>
      </c>
      <c r="M50" s="31" t="s">
        <v>69</v>
      </c>
      <c r="N50" s="31" t="s">
        <v>69</v>
      </c>
      <c r="O50" s="31" t="s">
        <v>69</v>
      </c>
      <c r="P50" s="31" t="s">
        <v>69</v>
      </c>
      <c r="Q50" s="33">
        <f t="shared" si="7"/>
        <v>20000</v>
      </c>
    </row>
    <row r="51" spans="1:17" ht="39.75" customHeight="1" x14ac:dyDescent="0.25">
      <c r="B51" s="34" t="s">
        <v>70</v>
      </c>
      <c r="C51" s="88" t="s">
        <v>71</v>
      </c>
      <c r="D51" s="35">
        <v>5000</v>
      </c>
      <c r="E51" s="36">
        <v>0</v>
      </c>
      <c r="F51" s="36">
        <v>0</v>
      </c>
      <c r="G51" s="36">
        <v>0</v>
      </c>
      <c r="H51" s="36">
        <v>0</v>
      </c>
      <c r="I51" s="36">
        <v>0</v>
      </c>
      <c r="J51" s="36">
        <v>0</v>
      </c>
      <c r="K51" s="36">
        <v>0</v>
      </c>
      <c r="L51" s="35">
        <v>0</v>
      </c>
      <c r="M51" s="36">
        <v>0</v>
      </c>
      <c r="N51" s="36">
        <v>0</v>
      </c>
      <c r="O51" s="36">
        <v>0</v>
      </c>
      <c r="P51" s="36">
        <v>0</v>
      </c>
      <c r="Q51" s="37">
        <f t="shared" si="7"/>
        <v>5000</v>
      </c>
    </row>
    <row r="52" spans="1:17" ht="22.5" x14ac:dyDescent="0.25">
      <c r="B52" s="38" t="s">
        <v>60</v>
      </c>
      <c r="C52" s="88" t="s">
        <v>72</v>
      </c>
      <c r="D52" s="35">
        <v>0</v>
      </c>
      <c r="E52" s="36">
        <v>0</v>
      </c>
      <c r="F52" s="36">
        <v>0</v>
      </c>
      <c r="G52" s="36">
        <v>0</v>
      </c>
      <c r="H52" s="36">
        <v>0</v>
      </c>
      <c r="I52" s="36">
        <v>0</v>
      </c>
      <c r="J52" s="36">
        <v>0</v>
      </c>
      <c r="K52" s="36">
        <v>0</v>
      </c>
      <c r="L52" s="35">
        <v>0</v>
      </c>
      <c r="M52" s="36">
        <v>0</v>
      </c>
      <c r="N52" s="36">
        <v>0</v>
      </c>
      <c r="O52" s="36">
        <v>0</v>
      </c>
      <c r="P52" s="36">
        <v>0</v>
      </c>
      <c r="Q52" s="37">
        <f t="shared" si="7"/>
        <v>0</v>
      </c>
    </row>
    <row r="53" spans="1:17" x14ac:dyDescent="0.25">
      <c r="B53" s="39" t="s">
        <v>60</v>
      </c>
      <c r="C53" s="40"/>
      <c r="D53" s="27">
        <v>0</v>
      </c>
      <c r="E53" s="41">
        <v>0</v>
      </c>
      <c r="F53" s="41">
        <v>0</v>
      </c>
      <c r="G53" s="41">
        <v>0</v>
      </c>
      <c r="H53" s="41">
        <v>0</v>
      </c>
      <c r="I53" s="41">
        <v>0</v>
      </c>
      <c r="J53" s="41">
        <v>0</v>
      </c>
      <c r="K53" s="41">
        <v>0</v>
      </c>
      <c r="L53" s="27">
        <v>0</v>
      </c>
      <c r="M53" s="41">
        <v>0</v>
      </c>
      <c r="N53" s="41">
        <v>0</v>
      </c>
      <c r="O53" s="41">
        <v>0</v>
      </c>
      <c r="P53" s="41">
        <v>0</v>
      </c>
      <c r="Q53" s="42">
        <f t="shared" si="7"/>
        <v>0</v>
      </c>
    </row>
    <row r="54" spans="1:17" x14ac:dyDescent="0.25">
      <c r="B54" s="38" t="s">
        <v>60</v>
      </c>
      <c r="C54" s="26"/>
      <c r="D54" s="35">
        <v>0</v>
      </c>
      <c r="E54" s="36">
        <v>0</v>
      </c>
      <c r="F54" s="36">
        <v>0</v>
      </c>
      <c r="G54" s="36">
        <v>0</v>
      </c>
      <c r="H54" s="36">
        <v>0</v>
      </c>
      <c r="I54" s="36">
        <v>0</v>
      </c>
      <c r="J54" s="36">
        <v>0</v>
      </c>
      <c r="K54" s="36">
        <v>0</v>
      </c>
      <c r="L54" s="35">
        <v>0</v>
      </c>
      <c r="M54" s="36">
        <v>0</v>
      </c>
      <c r="N54" s="36">
        <v>0</v>
      </c>
      <c r="O54" s="36">
        <v>0</v>
      </c>
      <c r="P54" s="36">
        <v>0</v>
      </c>
      <c r="Q54" s="37">
        <f t="shared" si="7"/>
        <v>0</v>
      </c>
    </row>
    <row r="55" spans="1:17" ht="15.75" thickBot="1" x14ac:dyDescent="0.3">
      <c r="B55" s="43" t="s">
        <v>60</v>
      </c>
      <c r="C55" s="44"/>
      <c r="D55" s="45">
        <v>0</v>
      </c>
      <c r="E55" s="46">
        <v>0</v>
      </c>
      <c r="F55" s="46">
        <v>0</v>
      </c>
      <c r="G55" s="46">
        <v>0</v>
      </c>
      <c r="H55" s="46">
        <v>0</v>
      </c>
      <c r="I55" s="46">
        <v>0</v>
      </c>
      <c r="J55" s="46">
        <v>0</v>
      </c>
      <c r="K55" s="46">
        <v>0</v>
      </c>
      <c r="L55" s="45">
        <v>0</v>
      </c>
      <c r="M55" s="46">
        <v>0</v>
      </c>
      <c r="N55" s="46">
        <v>0</v>
      </c>
      <c r="O55" s="46">
        <v>0</v>
      </c>
      <c r="P55" s="46">
        <v>0</v>
      </c>
      <c r="Q55" s="47">
        <f>SUM(D55:P55)</f>
        <v>0</v>
      </c>
    </row>
    <row r="56" spans="1:17" ht="15.75" thickBot="1" x14ac:dyDescent="0.3">
      <c r="B56" s="43" t="s">
        <v>60</v>
      </c>
      <c r="C56" s="44"/>
      <c r="D56" s="45">
        <v>0</v>
      </c>
      <c r="E56" s="46">
        <v>0</v>
      </c>
      <c r="F56" s="46">
        <v>0</v>
      </c>
      <c r="G56" s="46">
        <v>0</v>
      </c>
      <c r="H56" s="46">
        <v>0</v>
      </c>
      <c r="I56" s="46">
        <v>0</v>
      </c>
      <c r="J56" s="46">
        <v>0</v>
      </c>
      <c r="K56" s="46">
        <v>0</v>
      </c>
      <c r="L56" s="45">
        <v>0</v>
      </c>
      <c r="M56" s="46">
        <v>0</v>
      </c>
      <c r="N56" s="46">
        <v>0</v>
      </c>
      <c r="O56" s="46">
        <v>0</v>
      </c>
      <c r="P56" s="46">
        <v>0</v>
      </c>
      <c r="Q56" s="47">
        <f>SUM(D56:P56)</f>
        <v>0</v>
      </c>
    </row>
    <row r="57" spans="1:17" ht="15.75" thickBot="1" x14ac:dyDescent="0.3">
      <c r="B57" s="43" t="s">
        <v>60</v>
      </c>
      <c r="C57" s="44"/>
      <c r="D57" s="45">
        <v>0</v>
      </c>
      <c r="E57" s="46">
        <v>0</v>
      </c>
      <c r="F57" s="46">
        <v>0</v>
      </c>
      <c r="G57" s="46">
        <v>0</v>
      </c>
      <c r="H57" s="46">
        <v>0</v>
      </c>
      <c r="I57" s="46">
        <v>0</v>
      </c>
      <c r="J57" s="46">
        <v>0</v>
      </c>
      <c r="K57" s="46">
        <v>0</v>
      </c>
      <c r="L57" s="45">
        <v>0</v>
      </c>
      <c r="M57" s="46">
        <v>0</v>
      </c>
      <c r="N57" s="46">
        <v>0</v>
      </c>
      <c r="O57" s="46">
        <v>0</v>
      </c>
      <c r="P57" s="46">
        <v>0</v>
      </c>
      <c r="Q57" s="47">
        <f>SUM(D57:P57)</f>
        <v>0</v>
      </c>
    </row>
    <row r="58" spans="1:17" ht="15.75" thickBot="1" x14ac:dyDescent="0.3">
      <c r="B58" s="43" t="s">
        <v>60</v>
      </c>
      <c r="C58" s="44"/>
      <c r="D58" s="45">
        <v>0</v>
      </c>
      <c r="E58" s="46">
        <v>0</v>
      </c>
      <c r="F58" s="46">
        <v>0</v>
      </c>
      <c r="G58" s="46">
        <v>0</v>
      </c>
      <c r="H58" s="46">
        <v>0</v>
      </c>
      <c r="I58" s="46">
        <v>0</v>
      </c>
      <c r="J58" s="46">
        <v>0</v>
      </c>
      <c r="K58" s="46">
        <v>0</v>
      </c>
      <c r="L58" s="45">
        <v>0</v>
      </c>
      <c r="M58" s="46">
        <v>0</v>
      </c>
      <c r="N58" s="46">
        <v>0</v>
      </c>
      <c r="O58" s="46">
        <v>0</v>
      </c>
      <c r="P58" s="46">
        <v>0</v>
      </c>
      <c r="Q58" s="47">
        <f t="shared" si="7"/>
        <v>0</v>
      </c>
    </row>
    <row r="59" spans="1:17" ht="15.75" thickBot="1" x14ac:dyDescent="0.3">
      <c r="A59" s="48"/>
      <c r="B59" s="123" t="s">
        <v>73</v>
      </c>
      <c r="C59" s="124"/>
      <c r="D59" s="49">
        <f t="shared" ref="D59:P59" si="8">SUM(D49:D58)</f>
        <v>25000</v>
      </c>
      <c r="E59" s="50">
        <f t="shared" si="8"/>
        <v>0</v>
      </c>
      <c r="F59" s="50">
        <f t="shared" si="8"/>
        <v>2000</v>
      </c>
      <c r="G59" s="50">
        <f t="shared" si="8"/>
        <v>3000</v>
      </c>
      <c r="H59" s="51">
        <f t="shared" si="8"/>
        <v>3500</v>
      </c>
      <c r="I59" s="52">
        <f t="shared" si="8"/>
        <v>5000</v>
      </c>
      <c r="J59" s="52">
        <f t="shared" si="8"/>
        <v>7500</v>
      </c>
      <c r="K59" s="52">
        <f t="shared" si="8"/>
        <v>8000</v>
      </c>
      <c r="L59" s="49">
        <f t="shared" si="8"/>
        <v>8000</v>
      </c>
      <c r="M59" s="50">
        <f t="shared" si="8"/>
        <v>8000</v>
      </c>
      <c r="N59" s="50">
        <f t="shared" si="8"/>
        <v>8000</v>
      </c>
      <c r="O59" s="51">
        <f t="shared" si="8"/>
        <v>8000</v>
      </c>
      <c r="P59" s="52">
        <f t="shared" si="8"/>
        <v>8000</v>
      </c>
      <c r="Q59" s="53">
        <f t="shared" si="7"/>
        <v>94000</v>
      </c>
    </row>
    <row r="60" spans="1:17" x14ac:dyDescent="0.25">
      <c r="A60" s="61"/>
      <c r="B60" s="83"/>
      <c r="C60" s="114"/>
      <c r="D60" s="115"/>
      <c r="E60" s="115"/>
      <c r="F60" s="115"/>
      <c r="G60" s="115"/>
      <c r="H60" s="116"/>
      <c r="I60" s="117"/>
      <c r="J60" s="117"/>
      <c r="K60" s="117"/>
      <c r="L60" s="118"/>
      <c r="M60" s="115"/>
      <c r="N60" s="115"/>
      <c r="O60" s="116"/>
      <c r="P60" s="117"/>
      <c r="Q60" s="119"/>
    </row>
    <row r="61" spans="1:17" x14ac:dyDescent="0.25">
      <c r="A61" s="61"/>
      <c r="B61" s="84" t="s">
        <v>74</v>
      </c>
      <c r="C61" s="83"/>
      <c r="D61" s="113"/>
      <c r="E61" s="113"/>
      <c r="F61" s="113"/>
      <c r="G61" s="113"/>
      <c r="H61" s="113"/>
      <c r="I61" s="113"/>
      <c r="J61" s="113"/>
      <c r="K61" s="113"/>
      <c r="L61" s="113"/>
      <c r="M61" s="113"/>
      <c r="N61" s="113"/>
      <c r="O61" s="113"/>
      <c r="P61" s="113"/>
      <c r="Q61" s="111"/>
    </row>
    <row r="62" spans="1:17" ht="15.75" thickBot="1" x14ac:dyDescent="0.3">
      <c r="A62" s="61"/>
      <c r="B62" s="83"/>
      <c r="C62" s="83"/>
      <c r="D62" s="113"/>
      <c r="E62" s="113"/>
      <c r="F62" s="113"/>
      <c r="G62" s="113"/>
      <c r="H62" s="113"/>
      <c r="I62" s="113"/>
      <c r="J62" s="113"/>
      <c r="K62" s="113"/>
      <c r="L62" s="113"/>
      <c r="M62" s="113"/>
      <c r="N62" s="113"/>
      <c r="O62" s="113"/>
      <c r="P62" s="113"/>
      <c r="Q62" s="111"/>
    </row>
    <row r="63" spans="1:17" ht="15.75" thickBot="1" x14ac:dyDescent="0.3">
      <c r="A63" s="48"/>
      <c r="B63" s="61"/>
      <c r="C63" s="62" t="s">
        <v>75</v>
      </c>
      <c r="D63" s="63">
        <f t="shared" ref="D63:Q63" si="9">D59-D44</f>
        <v>25000</v>
      </c>
      <c r="E63" s="58">
        <f t="shared" si="9"/>
        <v>-9452.4246728802191</v>
      </c>
      <c r="F63" s="58">
        <f t="shared" si="9"/>
        <v>-5002.4246728802191</v>
      </c>
      <c r="G63" s="58">
        <f t="shared" si="9"/>
        <v>-4252.4246728802191</v>
      </c>
      <c r="H63" s="58">
        <f t="shared" si="9"/>
        <v>-3502.4246728802191</v>
      </c>
      <c r="I63" s="58">
        <f t="shared" si="9"/>
        <v>-2252.4246728802191</v>
      </c>
      <c r="J63" s="58">
        <f t="shared" si="9"/>
        <v>247.57532711978092</v>
      </c>
      <c r="K63" s="58">
        <f t="shared" si="9"/>
        <v>997.57532711978092</v>
      </c>
      <c r="L63" s="58">
        <f t="shared" si="9"/>
        <v>997.57532711978092</v>
      </c>
      <c r="M63" s="58">
        <f t="shared" si="9"/>
        <v>747.57532711978092</v>
      </c>
      <c r="N63" s="58">
        <f t="shared" si="9"/>
        <v>747.57532711978092</v>
      </c>
      <c r="O63" s="58">
        <f t="shared" si="9"/>
        <v>997.57532711978092</v>
      </c>
      <c r="P63" s="58">
        <f t="shared" si="9"/>
        <v>747.57532711978092</v>
      </c>
      <c r="Q63" s="53">
        <f t="shared" si="9"/>
        <v>6020.9039254373638</v>
      </c>
    </row>
    <row r="64" spans="1:17" ht="15.75" thickBot="1" x14ac:dyDescent="0.3">
      <c r="B64" s="1"/>
      <c r="C64" s="64"/>
      <c r="D64" s="65"/>
      <c r="E64" s="65"/>
      <c r="F64" s="65"/>
      <c r="G64" s="65"/>
      <c r="H64" s="65"/>
      <c r="I64" s="65"/>
      <c r="J64" s="65"/>
      <c r="K64" s="65"/>
      <c r="L64" s="65"/>
      <c r="M64" s="65"/>
      <c r="N64" s="65"/>
      <c r="O64" s="65"/>
      <c r="P64" s="65"/>
      <c r="Q64" s="65"/>
    </row>
    <row r="65" spans="2:17" ht="30.75" thickBot="1" x14ac:dyDescent="0.3">
      <c r="C65" s="67" t="s">
        <v>76</v>
      </c>
      <c r="D65" s="68">
        <v>0</v>
      </c>
      <c r="E65" s="58">
        <f t="shared" ref="E65:Q65" si="10">D67</f>
        <v>25000</v>
      </c>
      <c r="F65" s="58">
        <f t="shared" si="10"/>
        <v>15547.575327119781</v>
      </c>
      <c r="G65" s="58">
        <f t="shared" si="10"/>
        <v>10545.150654239562</v>
      </c>
      <c r="H65" s="58">
        <f t="shared" si="10"/>
        <v>6292.7259813593428</v>
      </c>
      <c r="I65" s="58">
        <f t="shared" si="10"/>
        <v>2790.3013084791237</v>
      </c>
      <c r="J65" s="58">
        <f t="shared" si="10"/>
        <v>537.87663559890461</v>
      </c>
      <c r="K65" s="58">
        <f t="shared" si="10"/>
        <v>785.45196271868554</v>
      </c>
      <c r="L65" s="58">
        <f t="shared" si="10"/>
        <v>1783.0272898384665</v>
      </c>
      <c r="M65" s="58">
        <f t="shared" si="10"/>
        <v>2780.6026169582474</v>
      </c>
      <c r="N65" s="58">
        <f t="shared" si="10"/>
        <v>3528.1779440780283</v>
      </c>
      <c r="O65" s="58">
        <f t="shared" si="10"/>
        <v>4275.7532711978092</v>
      </c>
      <c r="P65" s="58">
        <f t="shared" si="10"/>
        <v>5273.3285983175901</v>
      </c>
      <c r="Q65" s="53">
        <f t="shared" si="10"/>
        <v>6020.9039254373711</v>
      </c>
    </row>
    <row r="66" spans="2:17" ht="15.75" thickBot="1" x14ac:dyDescent="0.3">
      <c r="B66" s="69"/>
      <c r="C66" s="70"/>
      <c r="D66" s="65"/>
      <c r="E66" s="65"/>
      <c r="F66" s="65"/>
      <c r="G66" s="65"/>
      <c r="H66" s="65"/>
      <c r="I66" s="65"/>
      <c r="J66" s="65"/>
      <c r="K66" s="65"/>
      <c r="L66" s="65"/>
      <c r="M66" s="65"/>
      <c r="N66" s="65"/>
      <c r="O66" s="65"/>
      <c r="P66" s="65"/>
      <c r="Q66" s="65"/>
    </row>
    <row r="67" spans="2:17" ht="15.75" thickBot="1" x14ac:dyDescent="0.3">
      <c r="C67" s="67" t="s">
        <v>77</v>
      </c>
      <c r="D67" s="71">
        <f t="shared" ref="D67:P67" si="11">D63+D65</f>
        <v>25000</v>
      </c>
      <c r="E67" s="58">
        <f t="shared" si="11"/>
        <v>15547.575327119781</v>
      </c>
      <c r="F67" s="58">
        <f t="shared" si="11"/>
        <v>10545.150654239562</v>
      </c>
      <c r="G67" s="58">
        <f t="shared" si="11"/>
        <v>6292.7259813593428</v>
      </c>
      <c r="H67" s="58">
        <f t="shared" si="11"/>
        <v>2790.3013084791237</v>
      </c>
      <c r="I67" s="58">
        <f t="shared" si="11"/>
        <v>537.87663559890461</v>
      </c>
      <c r="J67" s="58">
        <f t="shared" si="11"/>
        <v>785.45196271868554</v>
      </c>
      <c r="K67" s="58">
        <f t="shared" si="11"/>
        <v>1783.0272898384665</v>
      </c>
      <c r="L67" s="58">
        <f t="shared" si="11"/>
        <v>2780.6026169582474</v>
      </c>
      <c r="M67" s="58">
        <f t="shared" si="11"/>
        <v>3528.1779440780283</v>
      </c>
      <c r="N67" s="58">
        <f t="shared" si="11"/>
        <v>4275.7532711978092</v>
      </c>
      <c r="O67" s="58">
        <f t="shared" si="11"/>
        <v>5273.3285983175901</v>
      </c>
      <c r="P67" s="58">
        <f t="shared" si="11"/>
        <v>6020.9039254373711</v>
      </c>
      <c r="Q67" s="53">
        <f>Q65</f>
        <v>6020.9039254373711</v>
      </c>
    </row>
    <row r="68" spans="2:17" x14ac:dyDescent="0.25">
      <c r="B68" s="1"/>
      <c r="C68" s="1"/>
      <c r="D68" s="1"/>
      <c r="E68" s="1"/>
      <c r="F68" s="1"/>
      <c r="G68" s="1"/>
      <c r="H68" s="1"/>
      <c r="I68" s="1"/>
      <c r="J68" s="1"/>
      <c r="K68" s="1"/>
      <c r="L68" s="1"/>
      <c r="M68" s="1"/>
      <c r="N68" s="1"/>
      <c r="O68" s="1"/>
      <c r="P68" s="1"/>
      <c r="Q68" s="1"/>
    </row>
    <row r="69" spans="2:17" ht="15.75" thickBot="1" x14ac:dyDescent="0.3">
      <c r="B69" s="1"/>
      <c r="C69" s="72"/>
      <c r="D69" s="73"/>
      <c r="E69" s="1"/>
      <c r="F69" s="1"/>
      <c r="G69" s="1"/>
      <c r="H69" s="1"/>
      <c r="I69" s="1"/>
      <c r="J69" s="1"/>
      <c r="K69" s="1"/>
      <c r="L69" s="1"/>
      <c r="M69" s="1"/>
      <c r="N69" s="1"/>
      <c r="O69" s="1"/>
      <c r="P69" s="1"/>
      <c r="Q69" s="1"/>
    </row>
    <row r="70" spans="2:17" x14ac:dyDescent="0.25">
      <c r="B70" s="108" t="s">
        <v>78</v>
      </c>
      <c r="C70" s="76"/>
      <c r="D70" s="77"/>
      <c r="E70" s="13"/>
      <c r="F70" s="13"/>
      <c r="G70" s="1"/>
      <c r="H70" s="74"/>
      <c r="I70" s="1"/>
      <c r="J70" s="13"/>
      <c r="K70" s="13"/>
      <c r="L70" s="13"/>
      <c r="M70" s="13"/>
      <c r="N70" s="13"/>
      <c r="O70" s="13"/>
      <c r="P70" s="13"/>
      <c r="Q70" s="13"/>
    </row>
    <row r="71" spans="2:17" ht="15.75" thickBot="1" x14ac:dyDescent="0.3">
      <c r="B71" s="109" t="s">
        <v>79</v>
      </c>
      <c r="C71" s="74"/>
      <c r="D71" s="78"/>
      <c r="E71" s="13"/>
      <c r="F71" s="13"/>
      <c r="G71" s="1"/>
      <c r="H71" s="74"/>
      <c r="I71" s="1"/>
      <c r="J71" s="13"/>
      <c r="K71" s="13"/>
      <c r="L71" s="13"/>
      <c r="M71" s="13"/>
      <c r="N71" s="13"/>
      <c r="O71" s="13"/>
      <c r="P71" s="13"/>
      <c r="Q71" s="13"/>
    </row>
    <row r="72" spans="2:17" x14ac:dyDescent="0.25">
      <c r="B72" s="79" t="s">
        <v>80</v>
      </c>
      <c r="C72" s="14">
        <v>20000</v>
      </c>
      <c r="D72" s="78"/>
      <c r="E72" s="13"/>
      <c r="F72" s="13"/>
      <c r="G72" s="13"/>
      <c r="H72" s="13"/>
      <c r="I72" s="13"/>
      <c r="J72" s="13"/>
      <c r="K72" s="13"/>
      <c r="L72" s="13"/>
      <c r="M72" s="13"/>
      <c r="N72" s="13"/>
      <c r="O72" s="13"/>
      <c r="P72" s="13"/>
      <c r="Q72" s="13"/>
    </row>
    <row r="73" spans="2:17" x14ac:dyDescent="0.25">
      <c r="B73" s="79" t="s">
        <v>81</v>
      </c>
      <c r="C73" s="15">
        <v>0.05</v>
      </c>
      <c r="D73" s="78"/>
      <c r="E73" s="13"/>
      <c r="F73" s="13"/>
      <c r="G73" s="13"/>
      <c r="H73" s="13"/>
      <c r="I73" s="13"/>
      <c r="J73" s="13"/>
      <c r="K73" s="13"/>
      <c r="L73" s="13"/>
      <c r="M73" s="13"/>
      <c r="N73" s="13"/>
      <c r="O73" s="13"/>
      <c r="P73" s="13"/>
      <c r="Q73" s="13"/>
    </row>
    <row r="74" spans="2:17" x14ac:dyDescent="0.25">
      <c r="B74" s="79" t="s">
        <v>82</v>
      </c>
      <c r="C74" s="16">
        <v>60</v>
      </c>
      <c r="D74" s="78"/>
      <c r="E74" s="13"/>
      <c r="F74" s="13"/>
      <c r="G74" s="13"/>
      <c r="H74" s="13"/>
      <c r="I74" s="13"/>
      <c r="J74" s="13"/>
      <c r="K74" s="13"/>
      <c r="L74" s="13"/>
      <c r="M74" s="13"/>
      <c r="N74" s="13"/>
      <c r="O74" s="13"/>
      <c r="P74" s="13"/>
      <c r="Q74" s="13"/>
    </row>
    <row r="75" spans="2:17" ht="15.75" thickBot="1" x14ac:dyDescent="0.3">
      <c r="B75" s="79" t="s">
        <v>83</v>
      </c>
      <c r="C75" s="17">
        <f>IFERROR(PMT(C73/12,C74,C72)*-1,"")</f>
        <v>377.42467288021874</v>
      </c>
      <c r="D75" s="78"/>
      <c r="E75" s="13"/>
      <c r="F75" s="13"/>
      <c r="G75" s="13"/>
      <c r="H75" s="13"/>
      <c r="I75" s="13"/>
      <c r="J75" s="13"/>
      <c r="K75" s="13"/>
      <c r="L75" s="13"/>
      <c r="M75" s="13"/>
      <c r="N75" s="13"/>
      <c r="O75" s="13"/>
      <c r="P75" s="13"/>
      <c r="Q75" s="13"/>
    </row>
    <row r="76" spans="2:17" ht="15.75" thickBot="1" x14ac:dyDescent="0.3">
      <c r="B76" s="80"/>
      <c r="C76" s="82"/>
      <c r="D76" s="81"/>
      <c r="E76" s="13"/>
      <c r="F76" s="13"/>
      <c r="G76" s="13"/>
      <c r="H76" s="13"/>
      <c r="I76" s="13"/>
      <c r="J76" s="13"/>
      <c r="K76" s="13"/>
      <c r="L76" s="13"/>
      <c r="M76" s="13"/>
      <c r="N76" s="13"/>
      <c r="O76" s="13"/>
      <c r="P76" s="13"/>
      <c r="Q76" s="13"/>
    </row>
    <row r="77" spans="2:17" x14ac:dyDescent="0.25">
      <c r="B77" s="1"/>
      <c r="C77" s="72" t="s">
        <v>84</v>
      </c>
      <c r="D77" s="1"/>
      <c r="E77" s="1"/>
      <c r="F77" s="1"/>
      <c r="G77" s="1"/>
      <c r="H77" s="1"/>
      <c r="I77" s="1"/>
      <c r="J77" s="1"/>
      <c r="K77" s="1"/>
      <c r="L77" s="1"/>
      <c r="M77" s="1"/>
      <c r="N77" s="1"/>
      <c r="O77" s="1"/>
      <c r="P77" s="1"/>
      <c r="Q77" s="1"/>
    </row>
    <row r="78" spans="2:17" x14ac:dyDescent="0.25">
      <c r="B78" s="1"/>
      <c r="C78" s="72" t="s">
        <v>85</v>
      </c>
      <c r="D78" s="1"/>
      <c r="E78" s="1"/>
      <c r="F78" s="1"/>
      <c r="G78" s="1"/>
      <c r="H78" s="1"/>
      <c r="I78" s="1"/>
      <c r="J78" s="1"/>
      <c r="K78" s="1"/>
      <c r="L78" s="1"/>
      <c r="M78" s="1"/>
      <c r="N78" s="1"/>
      <c r="O78" s="1"/>
      <c r="P78" s="1"/>
      <c r="Q78" s="1"/>
    </row>
    <row r="79" spans="2:17" x14ac:dyDescent="0.25">
      <c r="B79" s="1"/>
      <c r="C79" s="1"/>
      <c r="D79" s="1"/>
      <c r="E79" s="1"/>
      <c r="F79" s="1"/>
      <c r="G79" s="1"/>
      <c r="H79" s="1"/>
      <c r="I79" s="1"/>
      <c r="J79" s="1"/>
      <c r="K79" s="1"/>
      <c r="L79" s="1"/>
      <c r="M79" s="1"/>
      <c r="N79" s="1"/>
      <c r="O79" s="1"/>
      <c r="P79" s="1"/>
      <c r="Q79" s="1"/>
    </row>
  </sheetData>
  <mergeCells count="4">
    <mergeCell ref="B4:M4"/>
    <mergeCell ref="B59:C59"/>
    <mergeCell ref="E9:P9"/>
    <mergeCell ref="B44:C44"/>
  </mergeCells>
  <dataValidations count="2">
    <dataValidation allowBlank="1" showInputMessage="1" showErrorMessage="1" prompt="The minimum you can borrow is £500 up to a maximum of £25,000" sqref="C72" xr:uid="{0CDB1B5F-966D-4B1A-AF02-A1D143ADE39D}"/>
    <dataValidation allowBlank="1" showInputMessage="1" showErrorMessage="1" prompt="Please choose from 12 months (1yr) up to 60 months (5yrs)" sqref="C74" xr:uid="{E9E3EB22-C420-4930-A7FA-3AFABDEBD643}"/>
  </dataValidations>
  <pageMargins left="0.7" right="0.7" top="0.75" bottom="0.75" header="0.3" footer="0.3"/>
  <pageSetup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f2037420-a3e2-4642-9a16-430ff138a51e" xsi:nil="true"/>
    <lcf76f155ced4ddcb4097134ff3c332f xmlns="f2037420-a3e2-4642-9a16-430ff138a51e">
      <Terms xmlns="http://schemas.microsoft.com/office/infopath/2007/PartnerControls"/>
    </lcf76f155ced4ddcb4097134ff3c332f>
    <TaxCatchAll xmlns="9ec3dcff-75e9-4be4-b5f1-55c6391ff2d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5377D0335D074D88102B0EED89A8A7" ma:contentTypeVersion="17" ma:contentTypeDescription="Create a new document." ma:contentTypeScope="" ma:versionID="c6d6d1f15992097635631df44b86d560">
  <xsd:schema xmlns:xsd="http://www.w3.org/2001/XMLSchema" xmlns:xs="http://www.w3.org/2001/XMLSchema" xmlns:p="http://schemas.microsoft.com/office/2006/metadata/properties" xmlns:ns2="f2037420-a3e2-4642-9a16-430ff138a51e" xmlns:ns3="9ec3dcff-75e9-4be4-b5f1-55c6391ff2de" targetNamespace="http://schemas.microsoft.com/office/2006/metadata/properties" ma:root="true" ma:fieldsID="8590bdc718daf88055aa68c5008c4e83" ns2:_="" ns3:_="">
    <xsd:import namespace="f2037420-a3e2-4642-9a16-430ff138a51e"/>
    <xsd:import namespace="9ec3dcff-75e9-4be4-b5f1-55c6391ff2d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Note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lcf76f155ced4ddcb4097134ff3c332f" minOccurs="0"/>
                <xsd:element ref="ns3:TaxCatchAll"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37420-a3e2-4642-9a16-430ff138a5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2" nillable="true" ma:displayName="Notes" ma:format="Dropdown" ma:internalName="Notes">
      <xsd:simpleType>
        <xsd:restriction base="dms:Text">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651981c-07c9-48be-a366-aa18a08a638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c3dcff-75e9-4be4-b5f1-55c6391ff2d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4399da9-f9c0-4218-a074-e12f9edf41a7}" ma:internalName="TaxCatchAll" ma:showField="CatchAllData" ma:web="9ec3dcff-75e9-4be4-b5f1-55c6391ff2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D453F8-CB24-4BE8-B592-F7C829769D2C}">
  <ds:schemaRefs>
    <ds:schemaRef ds:uri="9ec3dcff-75e9-4be4-b5f1-55c6391ff2de"/>
    <ds:schemaRef ds:uri="http://purl.org/dc/elements/1.1/"/>
    <ds:schemaRef ds:uri="http://schemas.microsoft.com/office/2006/metadata/properties"/>
    <ds:schemaRef ds:uri="f2037420-a3e2-4642-9a16-430ff138a51e"/>
    <ds:schemaRef ds:uri="http://schemas.microsoft.com/office/infopath/2007/PartnerControls"/>
    <ds:schemaRef ds:uri="http://schemas.microsoft.com/office/2006/documentManagement/types"/>
    <ds:schemaRef ds:uri="http://purl.org/dc/term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7BB384E-129D-4FDE-9C87-DEFD633A51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37420-a3e2-4642-9a16-430ff138a51e"/>
    <ds:schemaRef ds:uri="9ec3dcff-75e9-4be4-b5f1-55c6391ff2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357C71-A95F-4FC7-8C47-6CB0965A10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dc:creator>
  <cp:keywords/>
  <dc:description/>
  <cp:lastModifiedBy>Rachel Travis</cp:lastModifiedBy>
  <cp:revision/>
  <dcterms:created xsi:type="dcterms:W3CDTF">2022-03-28T09:05:58Z</dcterms:created>
  <dcterms:modified xsi:type="dcterms:W3CDTF">2022-11-17T14:08:50Z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0x010100655377D0335D074D88102B0EED89A8A7</vt:lpwstr>
  </property>
</Properties>
</file>